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basilicat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</calcChain>
</file>

<file path=xl/sharedStrings.xml><?xml version="1.0" encoding="utf-8"?>
<sst xmlns="http://schemas.openxmlformats.org/spreadsheetml/2006/main" count="271" uniqueCount="155">
  <si>
    <t>Agenzia delle Entrate</t>
  </si>
  <si>
    <t>CF 06363391001</t>
  </si>
  <si>
    <t>Contratti di forniture, beni e servizi</t>
  </si>
  <si>
    <t>Anno 2014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</si>
  <si>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</si>
  <si>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</si>
  <si>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</si>
  <si>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</si>
  <si>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</si>
  <si>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</si>
  <si>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</si>
  <si>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</si>
  <si>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</si>
  <si>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</si>
  <si>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</si>
  <si>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Basilicata</t>
  </si>
  <si>
    <t>PRIMO ACQUISTO TONER 2014 UFFICI REGIONE BASILICATA</t>
  </si>
  <si>
    <t>22-PROCEDURA NEGOZIATA DERIVANTE DA AVVISI CON CUI SI INDICE LA GARA</t>
  </si>
  <si>
    <t xml:space="preserve">ECO LASER INFORMATICA SRL  (CF: 04427081007)
ERREBIAN SPA (CF: 08397890586)
LA CONTABILITA' (CF: 01283500401)
MIDA SRL (CF: 01513020238)
MYO S.r.l. (CF: 03222970406)
R.C.M. ITALIA s.r.l. (CF: 06736060630)
SECURSYSTEM S.R.L. (CF: 00921360442)
</t>
  </si>
  <si>
    <t>R.C.M. ITALIA s.r.l. (CF: 06736060630)</t>
  </si>
  <si>
    <t>Riparazione combinatore telefonico ascensori palazzo Via dei Mille Potenza</t>
  </si>
  <si>
    <t>23-AFFIDAMENTO IN ECONOMIA - AFFIDAMENTO DIRETTO</t>
  </si>
  <si>
    <t xml:space="preserve">C.E.S.A.L. Snc (CF: 00739080760)
Elettrica 2000 S.r.l. (CF: 07512540720)
Geraldi Impianti Sud S.p.A. (CF: 00934720764)
GIEVVE IMPIANTI (CF: 01189020769)
IMEP di Giuseppe Piancazzo (CF: PNCGPP59A16G942Q)
</t>
  </si>
  <si>
    <t>C.E.S.A.L. Snc (CF: 00739080760)</t>
  </si>
  <si>
    <t>APERTURA E CHIUSURA PALAZZO VIA DEI MILLE POTENZA</t>
  </si>
  <si>
    <t>08-AFFIDAMENTO IN ECONOMIA - COTTIMO FIDUCIARIO</t>
  </si>
  <si>
    <t xml:space="preserve">DISCOVERY SRL (CF: 00947770145)
FRECCE LUCANE SRL (CF: 01251480768)
ISTITUTO DI VIGILANZA LA RONDA DI PIER GIULIO PETRONE (CF: PTRPGL45M20A944J)
SOCIETA' COOPERATIVA VIGILANZA CITTA' DI POTENZA (CF: 00869740761)
VULTUR SECURITY (CF: 01820620761)
</t>
  </si>
  <si>
    <t>SOCIETA' COOPERATIVA VIGILANZA CITTA' DI POTENZA (CF: 00869740761)</t>
  </si>
  <si>
    <t>LAVORI DI RIPRISTINO IMPIANTO ANTINCENDIO PALAZZO DI MATERA</t>
  </si>
  <si>
    <t xml:space="preserve">FIRE PROTECTION SYSTEM S.R.L. (CF: 05487030727)
</t>
  </si>
  <si>
    <t>FIRE PROTECTION SYSTEM S.R.L. (CF: 05487030727)</t>
  </si>
  <si>
    <t>MANUTENZIONE ASCENSORE KONE PALAZZO UFFICI DI POTENZA</t>
  </si>
  <si>
    <t xml:space="preserve">KONE SPA (CF: 05069070158)
</t>
  </si>
  <si>
    <t>KONE SPA (CF: 05069070158)</t>
  </si>
  <si>
    <t>FORNITURA E POSA IN OPERA DI MANCORRENTI PALAZZO UFFICI GOVERNATIVI POTENZA</t>
  </si>
  <si>
    <t xml:space="preserve">COPRAL SISTEMI (CF: 01768390765)
METAL COVIELLO DI VITO COVIELLO (CF: CVLVTI80T26G942D)
SILEO ROCCO &amp; NARDIELLO GIUSEPPE LAVORFER (CF: 00350400768)
TELESCA GINO (CF: TLSGNI73A14G942I)
TORNERIA MECCANICA DI SABIA VITO (CF: SBAVTI48R10A519P)
</t>
  </si>
  <si>
    <t>METAL COVIELLO DI VITO COVIELLO (CF: CVLVTI80T26G942D)</t>
  </si>
  <si>
    <t>Convenzione Energia Elettrica 11 - Lotto 7 Campania Basilicata</t>
  </si>
  <si>
    <t>26-AFFIDAMENTO DIRETTO IN ADESIONE AD ACCORDO QUADRO/CONVENZIONE</t>
  </si>
  <si>
    <t xml:space="preserve">GALA SPA (CF: 06832931007)
</t>
  </si>
  <si>
    <t>GALA SPA (CF: 06832931007)</t>
  </si>
  <si>
    <t>PRIMO ACQUISTO CANCELLERIA UFFICI REGIONE BASILICATA</t>
  </si>
  <si>
    <t xml:space="preserve">CARTOLERIA FAVIA S.R.L. (CF: 00260370721)
ICR - SOCIETA' PER AZIONI  (CF: 05466391009)
STEM EDITRICE SRL (CF: 05260571004)
</t>
  </si>
  <si>
    <t>ICR - SOCIETA' PER AZIONI  (CF: 05466391009)</t>
  </si>
  <si>
    <t>Acquisto carta Uffici Regione Basilicata</t>
  </si>
  <si>
    <t xml:space="preserve">VEMAR DI ANTONELLO VENTRE &amp; C.S.A.S (CF: 00825000763)
</t>
  </si>
  <si>
    <t>VEMAR DI ANTONELLO VENTRE &amp; C.S.A.S (CF: 00825000763)</t>
  </si>
  <si>
    <t>II ACQUISTO CANCELLERIA UFFICI REGIONE BASILICATA</t>
  </si>
  <si>
    <t xml:space="preserve">ALTIFIN UNIPERSONALE (CF: 03376680611)
DuecÃ¬ Italia srl (CF: 02693490126)
LA PITAGORA DI MACRELLI GIANCARLO (CF: MCRGCR46H14Z130X)
STEM EDITRICE SRL (CF: 05260571004)
VEMAR DI ANTONELLO VENTRE &amp; C.S.A.S (CF: 00825000763)
</t>
  </si>
  <si>
    <t>DuecÃ¬ Italia srl (CF: 02693490126)</t>
  </si>
  <si>
    <t>CONTRATTO PER RIPARAZIONE 3 ELETTROPOMPE CENTRALE IDRICA</t>
  </si>
  <si>
    <t xml:space="preserve">ELETTROMECCANICA MICHELE POMPONIO (CF: PMPMHL51A28A013Z)
</t>
  </si>
  <si>
    <t>ELETTROMECCANICA MICHELE POMPONIO (CF: PMPMHL51A28A013Z)</t>
  </si>
  <si>
    <t>CONVENZIONE CONSIP FOTOCOPIATRICI 23 LOTTO 1</t>
  </si>
  <si>
    <t xml:space="preserve">KYOCERA DOCUMENT SOLUTION ITALIA SPA (CF: 01788080156)
</t>
  </si>
  <si>
    <t>KYOCERA DOCUMENT SOLUTION ITALIA SPA (CF: 01788080156)</t>
  </si>
  <si>
    <t>RIPARAZIONE DISSUASORI MOBILI IMMOBILE DI MATERA</t>
  </si>
  <si>
    <t xml:space="preserve">ELETTRONICA 2000 DI ANGELO CEGLIE (CF: CGLNLN56H14A225H)
</t>
  </si>
  <si>
    <t>ELETTRONICA 2000 DI ANGELO CEGLIE (CF: CGLNLN56H14A225H)</t>
  </si>
  <si>
    <t>ACQUISTO BUONI LIBRO MANIFESTAZIONE IL LABORATORIO DELLE IDEE</t>
  </si>
  <si>
    <t xml:space="preserve">FIVEL SRL (CF: 01564390761)
</t>
  </si>
  <si>
    <t>FIVEL SRL (CF: 01564390761)</t>
  </si>
  <si>
    <t>LAVORI DI RIPARAZIONE DISSUASORI MOBILI MATERA</t>
  </si>
  <si>
    <t xml:space="preserve">C.E.S.A.L. Snc (CF: 00739080760)
Elettrica 2000 S.r.l. (CF: 07512540720)
ELETTROMECCANICA SUD SRL (CF: 01224800779)
Geraldi Impianti Sud S.p.A. (CF: 00934720764)
GIEVVE IMPIANTI (CF: 01189020769)
</t>
  </si>
  <si>
    <t>VERIFICA SEMESTRALE INPIANTO ANTINCENDIO PALAZZO UFFICI DI MATERA PIAZZA MATTEOTTI</t>
  </si>
  <si>
    <t xml:space="preserve">CENTRO SUD ANTINCENDIO S.R.L. (CF: 01164260778)
FAAMES ANTINCENDIO DI LOMONACO MARIA (CF: LMNMRA49A65F637E)
FIRE PROTECTION SYSTEM S.R.L. (CF: 05487030727)
Giovanni Venneri &amp; C. Srl (CF: 01037640768)
L'ANTINCENDIO DI COLUCCI MARCO (CF: CLCMRC76R30F052Q)
</t>
  </si>
  <si>
    <t>LAVORI RIPARAZIONE E REVISIONE CANCELLI ELETTRICI POTENZA</t>
  </si>
  <si>
    <t xml:space="preserve">C.E.S.A.L. Snc (CF: 00739080760)
Elettrica 2000 S.r.l. (CF: 07512540720)
Geraldi Impianti Sud S.p.A. (CF: 00934720764)
GIEVVE IMPIANTI (CF: 01189020769)
Giuzio Rocco e Salvatore (CF: 01502530767)
</t>
  </si>
  <si>
    <t>PULIZIA VETRI FACCIATE ESTERNE UFFICI REGIONE BASILICATA</t>
  </si>
  <si>
    <t xml:space="preserve">CONSORZIO MERIDIONALE SERVIZI (CF: 01744050855)
</t>
  </si>
  <si>
    <t>CONSORZIO MERIDIONALE SERVIZI (CF: 01744050855)</t>
  </si>
  <si>
    <t>SFALCIO ERBA PALAZZO VIA DEI MILLE POTENZA</t>
  </si>
  <si>
    <t>ACQUISTO BANDIERE ITALIANA ED EUROPEA</t>
  </si>
  <si>
    <t xml:space="preserve">TIMBRIFICIO FERRARESE DI FELISATTI MARCO (CF: FLSMRC59T17C980O)
</t>
  </si>
  <si>
    <t>TIMBRIFICIO FERRARESE DI FELISATTI MARCO (CF: FLSMRC59T17C980O)</t>
  </si>
  <si>
    <t>PULIZIE STRAORDINARIE ARCHIVIO DP E UT MATERA VIA CAPPELLUTI</t>
  </si>
  <si>
    <t xml:space="preserve">RICHIESTA FORNITURA TIPI MOBILE ANNO 2015 </t>
  </si>
  <si>
    <t xml:space="preserve">Istituto Poligrafico e Zecca dello Stato  (CF: 00399810589)
</t>
  </si>
  <si>
    <t>Istituto Poligrafico e Zecca dello Stato  (CF: 00399810589)</t>
  </si>
  <si>
    <t>SECONDO ACQUISTO CARTA UFFICI REGIONE BASILICATA</t>
  </si>
  <si>
    <t xml:space="preserve">CORPORATE EXPRESS SRL (CF: 00936630151)
TIPOGRAFIA DE FRANCO MARIANO DI DE FRANCO GIUSEPPE (CF: DFRGPP61H18I537I)
VALSECCHI GIOVANNI SRL (CF: 07997560151)
VEMAR DI ANTONELLO VENTRE &amp; C.S.A.S (CF: 00825000763)
</t>
  </si>
  <si>
    <t>CORPORATE EXPRESS SRL (CF: 00936630151)</t>
  </si>
  <si>
    <t>RIPARAZIONE PORTE VETRATE REI IMMOBILE DI MATERA</t>
  </si>
  <si>
    <t xml:space="preserve">FEAL DI DI LECCE MICHELE &amp; C. SNC (CF: 00150140770)
</t>
  </si>
  <si>
    <t>FEAL DI DI LECCE MICHELE &amp; C. SNC (CF: 00150140770)</t>
  </si>
  <si>
    <t>AFFIDAMENTO LAVORI PULIZIA ARCHIVI PIANO -2 DEL PALAZZO DI POTENZA - VIA DEI MILLE</t>
  </si>
  <si>
    <t>ACQUISTO CARTA RICICLATA UFFICI REGIONE BASILICATA</t>
  </si>
  <si>
    <t xml:space="preserve">CARTOLANDIA DI ESPOSITO SARA (CF: SPSSMR77A63G856T)
MARGARITO ROBERTO S.A.S. (CF: 02666100751)
TIPOGRAFIA DE FRANCO MARIANO DI DE FRANCO GIUSEPPE (CF: DFRGPP61H18I537I)
VEMAR DI ANTONELLO VENTRE &amp; C.S.A.S (CF: 00825000763)
</t>
  </si>
  <si>
    <t>TIPOGRAFIA DE FRANCO MARIANO DI DE FRANCO GIUSEPPE (CF: DFRGPP61H18I537I)</t>
  </si>
  <si>
    <t>ACQUISIZIONE DIGITALE FOGLI DI MAPPA UU. PP. EX TERRITORIO DI POTENZA E MATERA</t>
  </si>
  <si>
    <t xml:space="preserve">SCANSHARE SRL (CF: 03118780786)
</t>
  </si>
  <si>
    <t>SCANSHARE SRL (CF: 03118780786)</t>
  </si>
  <si>
    <t>Verifiche periodiche e straordinarie di n. 4 ascensori sede di Via dei Mille Potenza</t>
  </si>
  <si>
    <t xml:space="preserve">G.&amp;R. Organismo di Certificazione Srl (CF: 03083370712)
</t>
  </si>
  <si>
    <t>G.&amp;R. Organismo di Certificazione Srl (CF: 03083370712)</t>
  </si>
  <si>
    <t>AFFIDAMENTO DIRETTO IN SANATARIA RIPARAZIONE PERDITA D'ACQUA UFFICIO DI MATERA</t>
  </si>
  <si>
    <t xml:space="preserve">A.I.R. TECH (CF: 06942160729)
</t>
  </si>
  <si>
    <t>A.I.R. TECH (CF: 06942160729)</t>
  </si>
  <si>
    <t>SOSTITUZIONE COMBINATORE TELEFONICO CABINA SCENSORE PRESSO IL PALAZZO UFFICI DI MATERA</t>
  </si>
  <si>
    <t>RIPARAZIONE DISSUASORI MOBILI PILOMAT PRESSO PALAZZO UFFICI DI MATERA</t>
  </si>
  <si>
    <t xml:space="preserve">C.E.S.A.L. Snc (CF: 00739080760)
</t>
  </si>
  <si>
    <t>RIPARAZIONE IMPIANTO ASCENSORE MATR. PZ4/83</t>
  </si>
  <si>
    <t xml:space="preserve">PARAVIA ELEVATORS' SERVICE SRL (CF: 00299810655)
</t>
  </si>
  <si>
    <t>PARAVIA ELEVATORS' SERVICE SRL (CF: 00299810655)</t>
  </si>
  <si>
    <t>Affidamento lavori di sostituzione di n. 10 termoregolatori al servizio dei fan-coil presso il palazzo di Via Matteotti Matera</t>
  </si>
  <si>
    <t>RIPARAZIONE PERDITA D'ACQUA DA CLIMATIZZATORI PRESSO FRONT OFFICE - DP POTENZA</t>
  </si>
  <si>
    <t xml:space="preserve">L'IDRAULICA DI GILIO VALERIO (CF: GLIVLR74E18G942R)
</t>
  </si>
  <si>
    <t>L'IDRAULICA DI GILIO VALERIO (CF: GLIVLR74E18G942R)</t>
  </si>
  <si>
    <t>RIPARAZIONE ARMADI COMPATTATI PRESSO UPT POTENZA</t>
  </si>
  <si>
    <t xml:space="preserve">IMPREGEA SOC. COOP. (CF: 01734540766)
</t>
  </si>
  <si>
    <t>IMPREGEA SOC. COOP. (CF: 01734540766)</t>
  </si>
  <si>
    <t>Servizi di facchinaggio Uffici Agenzia Entrate Basilicata</t>
  </si>
  <si>
    <t xml:space="preserve">Bonitatibus Srl (CF: 01188640765)
CF Trasporti Srl (CF: 06659030727)
CONSORZIO SERVIZI EUROPEI (CF: 03353441219)
Traslochi Matellica di Matellica Luigi (CF: MTLLGU80M14L738C)
Traslochi Summa Nazzareno (CF: SMMNZR72B27G942N)
</t>
  </si>
  <si>
    <t>Traslochi Summa Nazzareno (CF: SMMNZR72B27G942N)</t>
  </si>
  <si>
    <t>SERVIZIO DI PRENOTAZIONE E CONSEGNA TITOLI DI VIAGGIO PERSONALE IN MISSIONE</t>
  </si>
  <si>
    <t xml:space="preserve">DEVI TRAVEL SOCIETA' COOPERATIVA (CF: 01700080763)
</t>
  </si>
  <si>
    <t>DEVI TRAVEL SOCIETA' COOPERATIVA (CF: 01700080763)</t>
  </si>
  <si>
    <t>RIVISTE TRIBUTARIE IN ABBONAMENTO ANNO 2014</t>
  </si>
  <si>
    <t xml:space="preserve">WOLTERS KLUWER ITALIA SRL (CF: 10209790152)
</t>
  </si>
  <si>
    <t>WOLTERS KLUWER ITALIA SRL (CF: 10209790152)</t>
  </si>
  <si>
    <t>NOLEGGIO MINIBUS PER SEMINARIO</t>
  </si>
  <si>
    <t xml:space="preserve">VINCENZO PETRUZZI S.R.L. (CF: 01820770764)
</t>
  </si>
  <si>
    <t>VINCENZO PETRUZZI S.R.L. (CF: 01820770764)</t>
  </si>
  <si>
    <t>MANIFESTAZIONE IL LABORATORIO DELLE IDEE STAMPA PIEGHEVOLI</t>
  </si>
  <si>
    <t xml:space="preserve">PUNTO SERVICE DI TELESCA CRISTIAN (CF: TLSCST73C25G942Q)
</t>
  </si>
  <si>
    <t>PUNTO SERVICE DI TELESCA CRISTIAN (CF: TLSCST73C25G942Q)</t>
  </si>
  <si>
    <t>RINNOVO 24 MESI NOLEGGIO FOTOCOPIATRICI OLIVETTI D-COPIA 2500C</t>
  </si>
  <si>
    <t xml:space="preserve">OLIVETTI SPA (CF: 02298700010)
</t>
  </si>
  <si>
    <t>OLIVETTI SPA (CF: 02298700010)</t>
  </si>
  <si>
    <t>RINNOVO 24 MESI NOLEGGIO FOTOCOPIATORE OLIVETTI UT MELFI</t>
  </si>
  <si>
    <t>MANUTENZIONE ASCENSORI PALAZZO PIAZZA MATTEOTTI MATERA</t>
  </si>
  <si>
    <t xml:space="preserve">ELMA SNC (CF: 00573270774)
KONE SPA (CF: 05069070158)
LUCANA ASCENSORI SNC (CF: 00820770766)
PARAVIA ELEVATORS' SERVICE SRL (CF: 00299810655)
SIGMA ELEVATORI SRL (CF: 01696510765)
</t>
  </si>
  <si>
    <t>CONVENZIONE CONSIP GAS NATURALE 6 LOTTO 6 CAMPANIA, PUGLIA, BASILICATA</t>
  </si>
  <si>
    <t xml:space="preserve">EDISON ENERGIA S.P.A (CF: 08526440154)
</t>
  </si>
  <si>
    <t>EDISON ENERGIA S.P.A (CF: 08526440154)</t>
  </si>
  <si>
    <t>II Acquisto Toner Uffici Regione Basilicata</t>
  </si>
  <si>
    <t xml:space="preserve">ALEX OFFICE &amp; BUSINESS DI CARMINE AVERSANO (CF: VRSCMN80T31A783K)
Buyonline (CF: 06285520968)
ECOREFILL S.R.L.  (CF: 02279000489)
ECOSERVICE di Paolo Saltarelli (CF: SNTPLA67L16E783G)
MYO S.r.l. (CF: 03222970406)
</t>
  </si>
  <si>
    <t>ALEX OFFICE &amp; BUSINESS DI CARMINE AVERSANO (CF: VRSCMN80T31A783K)</t>
  </si>
  <si>
    <t>FORNITURA DI QUOTIDIANI ALLA DIREZIONE REGIONALE E ALLA DP DI POTENZA</t>
  </si>
  <si>
    <t xml:space="preserve">EDICOLA SANTOPIETRO MARINELLA (CF: SNTMNL74R50L418B)
</t>
  </si>
  <si>
    <t>EDICOLA SANTOPIETRO MARINELLA (CF: SNTMNL74R50L418B)</t>
  </si>
  <si>
    <t>AFFIDAMENTO SERVIZIO DI PRENOTAZIONE E CONSEGNA TITOLI DI VIAGGIO</t>
  </si>
  <si>
    <t xml:space="preserve">AGENZIA VIAGGI ALIMATHA' (CF: GBLRCC68L19G942Z)
FANTASTICO MONDO (CF: 01677570762)
ITARO WORLD SNC (CF: 01586490763)
SISTEMA TURISMO (CF: 01212340762)
TRISTAR SERVICE DI COSIMA BARBALINARDO (CF: BRBCSM65H56G942G)
</t>
  </si>
  <si>
    <t>AGENZIA VIAGGI ALIMATHA' (CF: GBLRCC68L19G942Z)</t>
  </si>
  <si>
    <t>AFFIDAMENTO DEL SERVIZIO DI SGOMBERO NEVE ANNO 2014/2015</t>
  </si>
  <si>
    <t xml:space="preserve">BISCIONE SRL (CF: 01667870768)
ECOLOGIA &amp; SERVIZI SRLS Unipersonale (CF: 01886780764)
GEA di Rocco Gerardi (CF: GRRRCC62R20G942Y)
LAPELOSA ROCCO (CF: LPLRCC69L05G942U)
PACE COSTRUZIONE S.R.L. (CF: 01654290764)
</t>
  </si>
  <si>
    <t>PACE COSTRUZIONE S.R.L. (CF: 01654290764)</t>
  </si>
  <si>
    <t>MANUTENZIONE ORDINARIA INFISSI UFFCI REGIONE BASILICATA</t>
  </si>
  <si>
    <t xml:space="preserve">INFISSI MODRONE S.R.L. (CF: 01689650768)
</t>
  </si>
  <si>
    <t>INFISSI MODRONE S.R.L. (CF: 01689650768)</t>
  </si>
  <si>
    <t>AFFIDAMENTO INCARICO SERVIZIO NOLEGGIO FOTOCOPIATRICI</t>
  </si>
  <si>
    <t>corso di aggiornamento e-learning - 40 ore per coordinatore per la progettazione e l'esecuzione dei lavori</t>
  </si>
  <si>
    <t xml:space="preserve">STUDIO GAMMA SAS di Antonio Gallello &amp; C. (CF: 02349610796)
</t>
  </si>
  <si>
    <t>STUDIO GAMMA SAS di Antonio Gallello &amp; C. (CF: 02349610796)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</si>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</sst>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C6" sqref="C6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154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"ZBE0FD46A0"</f>
        <v>ZBE0FD46A0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17688</v>
      </c>
      <c r="I3" s="2">
        <v>41841</v>
      </c>
      <c r="J3" s="2">
        <v>41882</v>
      </c>
      <c r="K3">
        <v>17688</v>
      </c>
    </row>
    <row r="4" spans="1:11" x14ac:dyDescent="0.25">
      <c r="A4" t="str">
        <f>"ZE10FAE562"</f>
        <v>ZE10FAE562</v>
      </c>
      <c r="B4" t="str">
        <f t="shared" si="0"/>
        <v>06363391001</v>
      </c>
      <c r="C4" t="s">
        <v>15</v>
      </c>
      <c r="D4" t="s">
        <v>20</v>
      </c>
      <c r="E4" t="s">
        <v>21</v>
      </c>
      <c r="F4" s="1" t="s">
        <v>22</v>
      </c>
      <c r="G4" t="s">
        <v>23</v>
      </c>
      <c r="H4">
        <v>570</v>
      </c>
      <c r="I4" s="2">
        <v>41806</v>
      </c>
      <c r="J4" s="2">
        <v>41882</v>
      </c>
      <c r="K4">
        <v>570</v>
      </c>
    </row>
    <row r="5" spans="1:11" x14ac:dyDescent="0.25">
      <c r="A5" t="str">
        <f>"Z24105AB7C"</f>
        <v>Z24105AB7C</v>
      </c>
      <c r="B5" t="str">
        <f t="shared" si="0"/>
        <v>06363391001</v>
      </c>
      <c r="C5" t="s">
        <v>15</v>
      </c>
      <c r="D5" t="s">
        <v>24</v>
      </c>
      <c r="E5" t="s">
        <v>25</v>
      </c>
      <c r="F5" s="1" t="s">
        <v>26</v>
      </c>
      <c r="G5" t="s">
        <v>27</v>
      </c>
      <c r="H5">
        <v>12590.4</v>
      </c>
      <c r="I5" s="2">
        <v>41821</v>
      </c>
      <c r="J5" s="2">
        <v>42185</v>
      </c>
      <c r="K5">
        <v>10320</v>
      </c>
    </row>
    <row r="6" spans="1:11" x14ac:dyDescent="0.25">
      <c r="A6" t="str">
        <f>"ZC31164879"</f>
        <v>ZC31164879</v>
      </c>
      <c r="B6" t="str">
        <f t="shared" si="0"/>
        <v>06363391001</v>
      </c>
      <c r="C6" t="s">
        <v>15</v>
      </c>
      <c r="D6" t="s">
        <v>28</v>
      </c>
      <c r="E6" t="s">
        <v>21</v>
      </c>
      <c r="F6" s="1" t="s">
        <v>29</v>
      </c>
      <c r="G6" t="s">
        <v>30</v>
      </c>
      <c r="H6">
        <v>1518.5</v>
      </c>
      <c r="I6" s="2">
        <v>41937</v>
      </c>
      <c r="J6" s="2">
        <v>42004</v>
      </c>
      <c r="K6">
        <v>1051.97</v>
      </c>
    </row>
    <row r="7" spans="1:11" x14ac:dyDescent="0.25">
      <c r="A7" t="str">
        <f>"Z7710CE187"</f>
        <v>Z7710CE187</v>
      </c>
      <c r="B7" t="str">
        <f t="shared" si="0"/>
        <v>06363391001</v>
      </c>
      <c r="C7" t="s">
        <v>15</v>
      </c>
      <c r="D7" t="s">
        <v>31</v>
      </c>
      <c r="E7" t="s">
        <v>21</v>
      </c>
      <c r="F7" s="1" t="s">
        <v>32</v>
      </c>
      <c r="G7" t="s">
        <v>33</v>
      </c>
      <c r="H7">
        <v>3912</v>
      </c>
      <c r="I7" s="2">
        <v>41906</v>
      </c>
      <c r="J7" s="2">
        <v>42004</v>
      </c>
      <c r="K7">
        <v>3912</v>
      </c>
    </row>
    <row r="8" spans="1:11" x14ac:dyDescent="0.25">
      <c r="A8" t="str">
        <f>"ZAD11AC48E"</f>
        <v>ZAD11AC48E</v>
      </c>
      <c r="B8" t="str">
        <f t="shared" si="0"/>
        <v>06363391001</v>
      </c>
      <c r="C8" t="s">
        <v>15</v>
      </c>
      <c r="D8" t="s">
        <v>34</v>
      </c>
      <c r="E8" t="s">
        <v>21</v>
      </c>
      <c r="F8" s="1" t="s">
        <v>35</v>
      </c>
      <c r="G8" t="s">
        <v>36</v>
      </c>
      <c r="H8">
        <v>1350</v>
      </c>
      <c r="I8" s="2">
        <v>41975</v>
      </c>
      <c r="J8" s="2">
        <v>42004</v>
      </c>
      <c r="K8">
        <v>1350</v>
      </c>
    </row>
    <row r="9" spans="1:11" x14ac:dyDescent="0.25">
      <c r="A9" t="str">
        <f>"Z59OEABB6D"</f>
        <v>Z59OEABB6D</v>
      </c>
      <c r="B9" t="str">
        <f t="shared" si="0"/>
        <v>06363391001</v>
      </c>
      <c r="C9" t="s">
        <v>15</v>
      </c>
      <c r="D9" t="s">
        <v>37</v>
      </c>
      <c r="E9" t="s">
        <v>38</v>
      </c>
      <c r="F9" s="1" t="s">
        <v>39</v>
      </c>
      <c r="G9" t="s">
        <v>40</v>
      </c>
      <c r="H9">
        <v>0</v>
      </c>
      <c r="I9" s="2">
        <v>41760</v>
      </c>
      <c r="J9" s="2">
        <v>42124</v>
      </c>
      <c r="K9">
        <v>226280.55</v>
      </c>
    </row>
    <row r="10" spans="1:11" x14ac:dyDescent="0.25">
      <c r="A10" t="str">
        <f>"Z8E100E8E6"</f>
        <v>Z8E100E8E6</v>
      </c>
      <c r="B10" t="str">
        <f t="shared" si="0"/>
        <v>06363391001</v>
      </c>
      <c r="C10" t="s">
        <v>15</v>
      </c>
      <c r="D10" t="s">
        <v>41</v>
      </c>
      <c r="E10" t="s">
        <v>17</v>
      </c>
      <c r="F10" s="1" t="s">
        <v>42</v>
      </c>
      <c r="G10" t="s">
        <v>43</v>
      </c>
      <c r="H10">
        <v>1333.8</v>
      </c>
      <c r="I10" s="2">
        <v>41841</v>
      </c>
      <c r="J10" s="2">
        <v>41882</v>
      </c>
      <c r="K10">
        <v>1333.77</v>
      </c>
    </row>
    <row r="11" spans="1:11" x14ac:dyDescent="0.25">
      <c r="A11" t="str">
        <f>"ZA60F9AC66"</f>
        <v>ZA60F9AC66</v>
      </c>
      <c r="B11" t="str">
        <f t="shared" si="0"/>
        <v>06363391001</v>
      </c>
      <c r="C11" t="s">
        <v>15</v>
      </c>
      <c r="D11" t="s">
        <v>44</v>
      </c>
      <c r="E11" t="s">
        <v>17</v>
      </c>
      <c r="F11" s="1" t="s">
        <v>45</v>
      </c>
      <c r="G11" t="s">
        <v>46</v>
      </c>
      <c r="H11">
        <v>4708.28</v>
      </c>
      <c r="I11" s="2">
        <v>41808</v>
      </c>
      <c r="J11" s="2">
        <v>41882</v>
      </c>
      <c r="K11">
        <v>4708.28</v>
      </c>
    </row>
    <row r="12" spans="1:11" x14ac:dyDescent="0.25">
      <c r="A12" t="str">
        <f>"Z5C11ABC73"</f>
        <v>Z5C11ABC73</v>
      </c>
      <c r="B12" t="str">
        <f t="shared" si="0"/>
        <v>06363391001</v>
      </c>
      <c r="C12" t="s">
        <v>15</v>
      </c>
      <c r="D12" t="s">
        <v>47</v>
      </c>
      <c r="E12" t="s">
        <v>17</v>
      </c>
      <c r="F12" s="1" t="s">
        <v>48</v>
      </c>
      <c r="G12" t="s">
        <v>49</v>
      </c>
      <c r="H12">
        <v>2436.1</v>
      </c>
      <c r="I12" s="2">
        <v>41969</v>
      </c>
      <c r="J12" s="2">
        <v>42004</v>
      </c>
      <c r="K12">
        <v>0</v>
      </c>
    </row>
    <row r="13" spans="1:11" x14ac:dyDescent="0.25">
      <c r="A13" t="str">
        <f>"ZDA1200910"</f>
        <v>ZDA1200910</v>
      </c>
      <c r="B13" t="str">
        <f t="shared" si="0"/>
        <v>06363391001</v>
      </c>
      <c r="C13" t="s">
        <v>15</v>
      </c>
      <c r="D13" t="s">
        <v>50</v>
      </c>
      <c r="E13" t="s">
        <v>21</v>
      </c>
      <c r="F13" s="1" t="s">
        <v>51</v>
      </c>
      <c r="G13" t="s">
        <v>52</v>
      </c>
      <c r="H13">
        <v>3860</v>
      </c>
      <c r="I13" s="2">
        <v>41974</v>
      </c>
      <c r="J13" s="2">
        <v>42004</v>
      </c>
      <c r="K13">
        <v>0</v>
      </c>
    </row>
    <row r="14" spans="1:11" x14ac:dyDescent="0.25">
      <c r="A14" t="str">
        <f>"Z031088DB5"</f>
        <v>Z031088DB5</v>
      </c>
      <c r="B14" t="str">
        <f t="shared" si="0"/>
        <v>06363391001</v>
      </c>
      <c r="C14" t="s">
        <v>15</v>
      </c>
      <c r="D14" t="s">
        <v>53</v>
      </c>
      <c r="E14" t="s">
        <v>38</v>
      </c>
      <c r="F14" s="1" t="s">
        <v>54</v>
      </c>
      <c r="G14" t="s">
        <v>55</v>
      </c>
      <c r="H14">
        <v>28587</v>
      </c>
      <c r="I14" s="2">
        <v>41883</v>
      </c>
      <c r="J14" s="2">
        <v>43708</v>
      </c>
      <c r="K14">
        <v>22869.599999999999</v>
      </c>
    </row>
    <row r="15" spans="1:11" x14ac:dyDescent="0.25">
      <c r="A15" t="str">
        <f>"Z550E74110"</f>
        <v>Z550E74110</v>
      </c>
      <c r="B15" t="str">
        <f t="shared" si="0"/>
        <v>06363391001</v>
      </c>
      <c r="C15" t="s">
        <v>15</v>
      </c>
      <c r="D15" t="s">
        <v>56</v>
      </c>
      <c r="E15" t="s">
        <v>21</v>
      </c>
      <c r="F15" s="1" t="s">
        <v>57</v>
      </c>
      <c r="G15" t="s">
        <v>58</v>
      </c>
      <c r="H15">
        <v>400</v>
      </c>
      <c r="I15" s="2">
        <v>41723</v>
      </c>
      <c r="J15" s="2">
        <v>41729</v>
      </c>
      <c r="K15">
        <v>400</v>
      </c>
    </row>
    <row r="16" spans="1:11" x14ac:dyDescent="0.25">
      <c r="A16" t="str">
        <f>"Z140F8250F"</f>
        <v>Z140F8250F</v>
      </c>
      <c r="B16" t="str">
        <f t="shared" si="0"/>
        <v>06363391001</v>
      </c>
      <c r="C16" t="s">
        <v>15</v>
      </c>
      <c r="D16" t="s">
        <v>59</v>
      </c>
      <c r="E16" t="s">
        <v>21</v>
      </c>
      <c r="F16" s="1" t="s">
        <v>60</v>
      </c>
      <c r="G16" t="s">
        <v>61</v>
      </c>
      <c r="H16">
        <v>300</v>
      </c>
      <c r="I16" s="2">
        <v>41800</v>
      </c>
      <c r="J16" s="2">
        <v>41800</v>
      </c>
      <c r="K16">
        <v>300</v>
      </c>
    </row>
    <row r="17" spans="1:11" x14ac:dyDescent="0.25">
      <c r="A17" t="str">
        <f>"ZA210590A8"</f>
        <v>ZA210590A8</v>
      </c>
      <c r="B17" t="str">
        <f t="shared" si="0"/>
        <v>06363391001</v>
      </c>
      <c r="C17" t="s">
        <v>15</v>
      </c>
      <c r="D17" t="s">
        <v>62</v>
      </c>
      <c r="E17" t="s">
        <v>21</v>
      </c>
      <c r="F17" s="1" t="s">
        <v>63</v>
      </c>
      <c r="G17" t="s">
        <v>23</v>
      </c>
      <c r="H17">
        <v>650</v>
      </c>
      <c r="I17" s="2">
        <v>41876</v>
      </c>
      <c r="J17" s="2">
        <v>42004</v>
      </c>
      <c r="K17">
        <v>450.3</v>
      </c>
    </row>
    <row r="18" spans="1:11" x14ac:dyDescent="0.25">
      <c r="A18" t="str">
        <f>"Z241059008"</f>
        <v>Z241059008</v>
      </c>
      <c r="B18" t="str">
        <f t="shared" si="0"/>
        <v>06363391001</v>
      </c>
      <c r="C18" t="s">
        <v>15</v>
      </c>
      <c r="D18" t="s">
        <v>64</v>
      </c>
      <c r="E18" t="s">
        <v>21</v>
      </c>
      <c r="F18" s="1" t="s">
        <v>65</v>
      </c>
      <c r="G18" t="s">
        <v>30</v>
      </c>
      <c r="H18">
        <v>777</v>
      </c>
      <c r="I18" s="2">
        <v>41863</v>
      </c>
      <c r="J18" s="2">
        <v>41912</v>
      </c>
      <c r="K18">
        <v>538.28</v>
      </c>
    </row>
    <row r="19" spans="1:11" x14ac:dyDescent="0.25">
      <c r="A19" t="str">
        <f>"Z121059110"</f>
        <v>Z121059110</v>
      </c>
      <c r="B19" t="str">
        <f t="shared" si="0"/>
        <v>06363391001</v>
      </c>
      <c r="C19" t="s">
        <v>15</v>
      </c>
      <c r="D19" t="s">
        <v>66</v>
      </c>
      <c r="E19" t="s">
        <v>21</v>
      </c>
      <c r="F19" s="1" t="s">
        <v>67</v>
      </c>
      <c r="G19" t="s">
        <v>23</v>
      </c>
      <c r="H19">
        <v>2560</v>
      </c>
      <c r="I19" s="2">
        <v>41876</v>
      </c>
      <c r="J19" s="2">
        <v>42004</v>
      </c>
      <c r="K19">
        <v>2132.7399999999998</v>
      </c>
    </row>
    <row r="20" spans="1:11" x14ac:dyDescent="0.25">
      <c r="A20" t="str">
        <f>"Z4D103034F"</f>
        <v>Z4D103034F</v>
      </c>
      <c r="B20" t="str">
        <f t="shared" si="0"/>
        <v>06363391001</v>
      </c>
      <c r="C20" t="s">
        <v>15</v>
      </c>
      <c r="D20" t="s">
        <v>68</v>
      </c>
      <c r="E20" t="s">
        <v>21</v>
      </c>
      <c r="F20" s="1" t="s">
        <v>69</v>
      </c>
      <c r="G20" t="s">
        <v>70</v>
      </c>
      <c r="H20">
        <v>8376.48</v>
      </c>
      <c r="I20" s="2">
        <v>41837</v>
      </c>
      <c r="J20" s="2">
        <v>41851</v>
      </c>
      <c r="K20">
        <v>8376.48</v>
      </c>
    </row>
    <row r="21" spans="1:11" x14ac:dyDescent="0.25">
      <c r="A21" t="str">
        <f>"Z2010302F1"</f>
        <v>Z2010302F1</v>
      </c>
      <c r="B21" t="str">
        <f t="shared" si="0"/>
        <v>06363391001</v>
      </c>
      <c r="C21" t="s">
        <v>15</v>
      </c>
      <c r="D21" t="s">
        <v>71</v>
      </c>
      <c r="E21" t="s">
        <v>21</v>
      </c>
      <c r="F21" s="1" t="s">
        <v>69</v>
      </c>
      <c r="G21" t="s">
        <v>70</v>
      </c>
      <c r="H21">
        <v>1000</v>
      </c>
      <c r="I21" s="2">
        <v>41837</v>
      </c>
      <c r="J21" s="2">
        <v>41851</v>
      </c>
      <c r="K21">
        <v>1000</v>
      </c>
    </row>
    <row r="22" spans="1:11" x14ac:dyDescent="0.25">
      <c r="A22" t="str">
        <f>"Z8F10C744D"</f>
        <v>Z8F10C744D</v>
      </c>
      <c r="B22" t="str">
        <f t="shared" si="0"/>
        <v>06363391001</v>
      </c>
      <c r="C22" t="s">
        <v>15</v>
      </c>
      <c r="D22" t="s">
        <v>72</v>
      </c>
      <c r="E22" t="s">
        <v>21</v>
      </c>
      <c r="F22" s="1" t="s">
        <v>73</v>
      </c>
      <c r="G22" t="s">
        <v>74</v>
      </c>
      <c r="H22">
        <v>262.35000000000002</v>
      </c>
      <c r="I22" s="2">
        <v>41898</v>
      </c>
      <c r="J22" s="2">
        <v>41912</v>
      </c>
      <c r="K22">
        <v>262.35000000000002</v>
      </c>
    </row>
    <row r="23" spans="1:11" x14ac:dyDescent="0.25">
      <c r="A23" t="str">
        <f>"Z2F10D8F46"</f>
        <v>Z2F10D8F46</v>
      </c>
      <c r="B23" t="str">
        <f t="shared" si="0"/>
        <v>06363391001</v>
      </c>
      <c r="C23" t="s">
        <v>15</v>
      </c>
      <c r="D23" t="s">
        <v>75</v>
      </c>
      <c r="E23" t="s">
        <v>21</v>
      </c>
      <c r="F23" s="1" t="s">
        <v>69</v>
      </c>
      <c r="G23" t="s">
        <v>70</v>
      </c>
      <c r="H23">
        <v>2000</v>
      </c>
      <c r="I23" s="2">
        <v>41904</v>
      </c>
      <c r="J23" s="2">
        <v>41943</v>
      </c>
      <c r="K23">
        <v>2000</v>
      </c>
    </row>
    <row r="24" spans="1:11" x14ac:dyDescent="0.25">
      <c r="A24" t="str">
        <f>"Z70110821B"</f>
        <v>Z70110821B</v>
      </c>
      <c r="B24" t="str">
        <f t="shared" si="0"/>
        <v>06363391001</v>
      </c>
      <c r="C24" t="s">
        <v>15</v>
      </c>
      <c r="D24" t="s">
        <v>76</v>
      </c>
      <c r="E24" t="s">
        <v>21</v>
      </c>
      <c r="F24" s="1" t="s">
        <v>77</v>
      </c>
      <c r="G24" t="s">
        <v>78</v>
      </c>
      <c r="H24">
        <v>124.6</v>
      </c>
      <c r="I24" s="2">
        <v>41942</v>
      </c>
      <c r="J24" s="2">
        <v>41968</v>
      </c>
      <c r="K24">
        <v>124.6</v>
      </c>
    </row>
    <row r="25" spans="1:11" x14ac:dyDescent="0.25">
      <c r="A25" t="str">
        <f>"Z4510F7C7F"</f>
        <v>Z4510F7C7F</v>
      </c>
      <c r="B25" t="str">
        <f t="shared" si="0"/>
        <v>06363391001</v>
      </c>
      <c r="C25" t="s">
        <v>15</v>
      </c>
      <c r="D25" t="s">
        <v>79</v>
      </c>
      <c r="E25" t="s">
        <v>17</v>
      </c>
      <c r="F25" s="1" t="s">
        <v>80</v>
      </c>
      <c r="G25" t="s">
        <v>81</v>
      </c>
      <c r="H25">
        <v>11220</v>
      </c>
      <c r="I25" s="2">
        <v>41932</v>
      </c>
      <c r="J25" s="2">
        <v>41942</v>
      </c>
      <c r="K25">
        <v>11220</v>
      </c>
    </row>
    <row r="26" spans="1:11" x14ac:dyDescent="0.25">
      <c r="A26" t="str">
        <f>"Z2C1157A13"</f>
        <v>Z2C1157A13</v>
      </c>
      <c r="B26" t="str">
        <f t="shared" si="0"/>
        <v>06363391001</v>
      </c>
      <c r="C26" t="s">
        <v>15</v>
      </c>
      <c r="D26" t="s">
        <v>82</v>
      </c>
      <c r="E26" t="s">
        <v>21</v>
      </c>
      <c r="F26" s="1" t="s">
        <v>83</v>
      </c>
      <c r="G26" t="s">
        <v>84</v>
      </c>
      <c r="H26">
        <v>620</v>
      </c>
      <c r="I26" s="2">
        <v>41934</v>
      </c>
      <c r="J26" s="2">
        <v>41942</v>
      </c>
      <c r="K26">
        <v>620</v>
      </c>
    </row>
    <row r="27" spans="1:11" x14ac:dyDescent="0.25">
      <c r="A27" t="str">
        <f>"Z0F1185879"</f>
        <v>Z0F1185879</v>
      </c>
      <c r="B27" t="str">
        <f t="shared" si="0"/>
        <v>06363391001</v>
      </c>
      <c r="C27" t="s">
        <v>15</v>
      </c>
      <c r="D27" t="s">
        <v>85</v>
      </c>
      <c r="E27" t="s">
        <v>21</v>
      </c>
      <c r="F27" s="1" t="s">
        <v>69</v>
      </c>
      <c r="G27" t="s">
        <v>70</v>
      </c>
      <c r="H27">
        <v>1200</v>
      </c>
      <c r="I27" s="2">
        <v>41946</v>
      </c>
      <c r="J27" s="2">
        <v>41971</v>
      </c>
      <c r="K27">
        <v>1200</v>
      </c>
    </row>
    <row r="28" spans="1:11" x14ac:dyDescent="0.25">
      <c r="A28" t="str">
        <f>"Z56122A285"</f>
        <v>Z56122A285</v>
      </c>
      <c r="B28" t="str">
        <f t="shared" si="0"/>
        <v>06363391001</v>
      </c>
      <c r="C28" t="s">
        <v>15</v>
      </c>
      <c r="D28" t="s">
        <v>86</v>
      </c>
      <c r="E28" t="s">
        <v>17</v>
      </c>
      <c r="F28" s="1" t="s">
        <v>87</v>
      </c>
      <c r="G28" t="s">
        <v>88</v>
      </c>
      <c r="H28">
        <v>4654.75</v>
      </c>
      <c r="I28" s="2">
        <v>41991</v>
      </c>
      <c r="J28" s="2">
        <v>42004</v>
      </c>
      <c r="K28">
        <v>4654.75</v>
      </c>
    </row>
    <row r="29" spans="1:11" x14ac:dyDescent="0.25">
      <c r="A29" t="str">
        <f>"Z7C1210D0B"</f>
        <v>Z7C1210D0B</v>
      </c>
      <c r="B29" t="str">
        <f t="shared" si="0"/>
        <v>06363391001</v>
      </c>
      <c r="C29" t="s">
        <v>15</v>
      </c>
      <c r="D29" t="s">
        <v>89</v>
      </c>
      <c r="E29" t="s">
        <v>17</v>
      </c>
      <c r="F29" s="1" t="s">
        <v>90</v>
      </c>
      <c r="G29" t="s">
        <v>91</v>
      </c>
      <c r="H29">
        <v>2162.4</v>
      </c>
      <c r="I29" s="2">
        <v>41992</v>
      </c>
      <c r="J29" s="2">
        <v>42004</v>
      </c>
      <c r="K29">
        <v>2035.2</v>
      </c>
    </row>
    <row r="30" spans="1:11" x14ac:dyDescent="0.25">
      <c r="A30" t="str">
        <f>"Z490E7A7B8"</f>
        <v>Z490E7A7B8</v>
      </c>
      <c r="B30" t="str">
        <f t="shared" si="0"/>
        <v>06363391001</v>
      </c>
      <c r="C30" t="s">
        <v>15</v>
      </c>
      <c r="D30" t="s">
        <v>92</v>
      </c>
      <c r="E30" t="s">
        <v>21</v>
      </c>
      <c r="F30" s="1" t="s">
        <v>93</v>
      </c>
      <c r="G30" t="s">
        <v>94</v>
      </c>
      <c r="H30">
        <v>535.37</v>
      </c>
      <c r="I30" s="2">
        <v>41768</v>
      </c>
      <c r="J30" s="2">
        <v>41768</v>
      </c>
      <c r="K30">
        <v>535.37</v>
      </c>
    </row>
    <row r="31" spans="1:11" x14ac:dyDescent="0.25">
      <c r="A31" t="str">
        <f>"ZBF1134AA1"</f>
        <v>ZBF1134AA1</v>
      </c>
      <c r="B31" t="str">
        <f t="shared" si="0"/>
        <v>06363391001</v>
      </c>
      <c r="C31" t="s">
        <v>15</v>
      </c>
      <c r="D31" t="s">
        <v>95</v>
      </c>
      <c r="E31" t="s">
        <v>21</v>
      </c>
      <c r="F31" s="1" t="s">
        <v>96</v>
      </c>
      <c r="G31" t="s">
        <v>97</v>
      </c>
      <c r="H31">
        <v>573</v>
      </c>
      <c r="I31" s="2">
        <v>41933</v>
      </c>
      <c r="J31" s="2">
        <v>41933</v>
      </c>
      <c r="K31">
        <v>573</v>
      </c>
    </row>
    <row r="32" spans="1:11" x14ac:dyDescent="0.25">
      <c r="A32" t="str">
        <f>"Z0E126491C"</f>
        <v>Z0E126491C</v>
      </c>
      <c r="B32" t="str">
        <f t="shared" si="0"/>
        <v>06363391001</v>
      </c>
      <c r="C32" t="s">
        <v>15</v>
      </c>
      <c r="D32" t="s">
        <v>98</v>
      </c>
      <c r="E32" t="s">
        <v>21</v>
      </c>
      <c r="F32" s="1" t="s">
        <v>32</v>
      </c>
      <c r="G32" t="s">
        <v>33</v>
      </c>
      <c r="H32">
        <v>300</v>
      </c>
      <c r="I32" s="2">
        <v>41992</v>
      </c>
      <c r="J32" s="2">
        <v>42004</v>
      </c>
      <c r="K32">
        <v>0</v>
      </c>
    </row>
    <row r="33" spans="1:11" x14ac:dyDescent="0.25">
      <c r="A33" t="str">
        <f>"Z0D12810C2"</f>
        <v>Z0D12810C2</v>
      </c>
      <c r="B33" t="str">
        <f t="shared" si="0"/>
        <v>06363391001</v>
      </c>
      <c r="C33" t="s">
        <v>15</v>
      </c>
      <c r="D33" t="s">
        <v>99</v>
      </c>
      <c r="E33" t="s">
        <v>21</v>
      </c>
      <c r="F33" s="1" t="s">
        <v>100</v>
      </c>
      <c r="G33" t="s">
        <v>23</v>
      </c>
      <c r="H33">
        <v>2200</v>
      </c>
      <c r="I33" s="2">
        <v>42002</v>
      </c>
      <c r="J33" s="2">
        <v>42185</v>
      </c>
      <c r="K33">
        <v>2200</v>
      </c>
    </row>
    <row r="34" spans="1:11" x14ac:dyDescent="0.25">
      <c r="A34" t="str">
        <f>"ZB511F4BAA"</f>
        <v>ZB511F4BAA</v>
      </c>
      <c r="B34" t="str">
        <f t="shared" si="0"/>
        <v>06363391001</v>
      </c>
      <c r="C34" t="s">
        <v>15</v>
      </c>
      <c r="D34" t="s">
        <v>101</v>
      </c>
      <c r="E34" t="s">
        <v>21</v>
      </c>
      <c r="F34" s="1" t="s">
        <v>102</v>
      </c>
      <c r="G34" t="s">
        <v>103</v>
      </c>
      <c r="H34">
        <v>380</v>
      </c>
      <c r="I34" s="2">
        <v>41970</v>
      </c>
      <c r="J34" s="2">
        <v>42004</v>
      </c>
      <c r="K34">
        <v>380</v>
      </c>
    </row>
    <row r="35" spans="1:11" x14ac:dyDescent="0.25">
      <c r="A35" t="str">
        <f>"Z951200B0E"</f>
        <v>Z951200B0E</v>
      </c>
      <c r="B35" t="str">
        <f t="shared" ref="B35:B53" si="1">"06363391001"</f>
        <v>06363391001</v>
      </c>
      <c r="C35" t="s">
        <v>15</v>
      </c>
      <c r="D35" t="s">
        <v>104</v>
      </c>
      <c r="E35" t="s">
        <v>21</v>
      </c>
      <c r="F35" s="1" t="s">
        <v>96</v>
      </c>
      <c r="G35" t="s">
        <v>97</v>
      </c>
      <c r="H35">
        <v>1700</v>
      </c>
      <c r="I35" s="2">
        <v>41977</v>
      </c>
      <c r="J35" s="2">
        <v>42004</v>
      </c>
      <c r="K35">
        <v>1700</v>
      </c>
    </row>
    <row r="36" spans="1:11" x14ac:dyDescent="0.25">
      <c r="A36" t="str">
        <f>"Z86125EAF9"</f>
        <v>Z86125EAF9</v>
      </c>
      <c r="B36" t="str">
        <f t="shared" si="1"/>
        <v>06363391001</v>
      </c>
      <c r="C36" t="s">
        <v>15</v>
      </c>
      <c r="D36" t="s">
        <v>105</v>
      </c>
      <c r="E36" t="s">
        <v>21</v>
      </c>
      <c r="F36" s="1" t="s">
        <v>106</v>
      </c>
      <c r="G36" t="s">
        <v>107</v>
      </c>
      <c r="H36">
        <v>300</v>
      </c>
      <c r="I36" s="2">
        <v>41991</v>
      </c>
      <c r="J36" s="2">
        <v>42004</v>
      </c>
      <c r="K36">
        <v>0</v>
      </c>
    </row>
    <row r="37" spans="1:11" x14ac:dyDescent="0.25">
      <c r="A37" t="str">
        <f>"Z31124DFED"</f>
        <v>Z31124DFED</v>
      </c>
      <c r="B37" t="str">
        <f t="shared" si="1"/>
        <v>06363391001</v>
      </c>
      <c r="C37" t="s">
        <v>15</v>
      </c>
      <c r="D37" t="s">
        <v>108</v>
      </c>
      <c r="E37" t="s">
        <v>21</v>
      </c>
      <c r="F37" s="1" t="s">
        <v>109</v>
      </c>
      <c r="G37" t="s">
        <v>110</v>
      </c>
      <c r="H37">
        <v>1143</v>
      </c>
      <c r="I37" s="2">
        <v>41992</v>
      </c>
      <c r="J37" s="2">
        <v>42004</v>
      </c>
      <c r="K37">
        <v>1143</v>
      </c>
    </row>
    <row r="38" spans="1:11" x14ac:dyDescent="0.25">
      <c r="A38" t="str">
        <f>"Z1B0FCB7AA"</f>
        <v>Z1B0FCB7AA</v>
      </c>
      <c r="B38" t="str">
        <f t="shared" si="1"/>
        <v>06363391001</v>
      </c>
      <c r="C38" t="s">
        <v>15</v>
      </c>
      <c r="D38" t="s">
        <v>111</v>
      </c>
      <c r="E38" t="s">
        <v>25</v>
      </c>
      <c r="F38" s="1" t="s">
        <v>112</v>
      </c>
      <c r="G38" t="s">
        <v>113</v>
      </c>
      <c r="H38">
        <v>35000</v>
      </c>
      <c r="I38" s="2">
        <v>41815</v>
      </c>
      <c r="J38" s="2">
        <v>42179</v>
      </c>
      <c r="K38">
        <v>27525.55</v>
      </c>
    </row>
    <row r="39" spans="1:11" x14ac:dyDescent="0.25">
      <c r="A39" t="str">
        <f>"Z410E75A11"</f>
        <v>Z410E75A11</v>
      </c>
      <c r="B39" t="str">
        <f t="shared" si="1"/>
        <v>06363391001</v>
      </c>
      <c r="C39" t="s">
        <v>15</v>
      </c>
      <c r="D39" t="s">
        <v>114</v>
      </c>
      <c r="E39" t="s">
        <v>21</v>
      </c>
      <c r="F39" s="1" t="s">
        <v>115</v>
      </c>
      <c r="G39" t="s">
        <v>116</v>
      </c>
      <c r="H39">
        <v>0</v>
      </c>
      <c r="I39" s="2">
        <v>41640</v>
      </c>
      <c r="J39" s="2">
        <v>41958</v>
      </c>
      <c r="K39">
        <v>8092</v>
      </c>
    </row>
    <row r="40" spans="1:11" x14ac:dyDescent="0.25">
      <c r="A40" t="str">
        <f>"ZDC119AB15"</f>
        <v>ZDC119AB15</v>
      </c>
      <c r="B40" t="str">
        <f t="shared" si="1"/>
        <v>06363391001</v>
      </c>
      <c r="C40" t="s">
        <v>15</v>
      </c>
      <c r="D40" t="s">
        <v>117</v>
      </c>
      <c r="E40" t="s">
        <v>21</v>
      </c>
      <c r="F40" s="1" t="s">
        <v>118</v>
      </c>
      <c r="G40" t="s">
        <v>119</v>
      </c>
      <c r="H40">
        <v>498</v>
      </c>
      <c r="I40" s="2">
        <v>41640</v>
      </c>
      <c r="J40" s="2">
        <v>42004</v>
      </c>
      <c r="K40">
        <v>498</v>
      </c>
    </row>
    <row r="41" spans="1:11" x14ac:dyDescent="0.25">
      <c r="A41" t="str">
        <f>"Z290E7DED3"</f>
        <v>Z290E7DED3</v>
      </c>
      <c r="B41" t="str">
        <f t="shared" si="1"/>
        <v>06363391001</v>
      </c>
      <c r="C41" t="s">
        <v>15</v>
      </c>
      <c r="D41" t="s">
        <v>120</v>
      </c>
      <c r="E41" t="s">
        <v>21</v>
      </c>
      <c r="F41" s="1" t="s">
        <v>121</v>
      </c>
      <c r="G41" t="s">
        <v>122</v>
      </c>
      <c r="H41">
        <v>900</v>
      </c>
      <c r="I41" s="2">
        <v>41731</v>
      </c>
      <c r="J41" s="2">
        <v>41732</v>
      </c>
      <c r="K41">
        <v>818.18</v>
      </c>
    </row>
    <row r="42" spans="1:11" x14ac:dyDescent="0.25">
      <c r="A42" t="str">
        <f>"Z640F82608"</f>
        <v>Z640F82608</v>
      </c>
      <c r="B42" t="str">
        <f t="shared" si="1"/>
        <v>06363391001</v>
      </c>
      <c r="C42" t="s">
        <v>15</v>
      </c>
      <c r="D42" t="s">
        <v>123</v>
      </c>
      <c r="E42" t="s">
        <v>21</v>
      </c>
      <c r="F42" s="1" t="s">
        <v>124</v>
      </c>
      <c r="G42" t="s">
        <v>125</v>
      </c>
      <c r="H42">
        <v>155.75</v>
      </c>
      <c r="I42" s="2">
        <v>41800</v>
      </c>
      <c r="J42" s="2">
        <v>41800</v>
      </c>
      <c r="K42">
        <v>155.75</v>
      </c>
    </row>
    <row r="43" spans="1:11" x14ac:dyDescent="0.25">
      <c r="A43" t="str">
        <f>"Z0B111DC71"</f>
        <v>Z0B111DC71</v>
      </c>
      <c r="B43" t="str">
        <f t="shared" si="1"/>
        <v>06363391001</v>
      </c>
      <c r="C43" t="s">
        <v>15</v>
      </c>
      <c r="D43" t="s">
        <v>126</v>
      </c>
      <c r="E43" t="s">
        <v>21</v>
      </c>
      <c r="F43" s="1" t="s">
        <v>127</v>
      </c>
      <c r="G43" t="s">
        <v>128</v>
      </c>
      <c r="H43">
        <v>1464</v>
      </c>
      <c r="I43" s="2">
        <v>41787</v>
      </c>
      <c r="J43" s="2">
        <v>42517</v>
      </c>
      <c r="K43">
        <v>1464</v>
      </c>
    </row>
    <row r="44" spans="1:11" x14ac:dyDescent="0.25">
      <c r="A44" t="str">
        <f>"Z011135530"</f>
        <v>Z011135530</v>
      </c>
      <c r="B44" t="str">
        <f t="shared" si="1"/>
        <v>06363391001</v>
      </c>
      <c r="C44" t="s">
        <v>15</v>
      </c>
      <c r="D44" t="s">
        <v>129</v>
      </c>
      <c r="E44" t="s">
        <v>21</v>
      </c>
      <c r="F44" s="1" t="s">
        <v>127</v>
      </c>
      <c r="G44" t="s">
        <v>128</v>
      </c>
      <c r="H44">
        <v>488</v>
      </c>
      <c r="I44" s="2">
        <v>41805</v>
      </c>
      <c r="J44" s="2">
        <v>42535</v>
      </c>
      <c r="K44">
        <v>488</v>
      </c>
    </row>
    <row r="45" spans="1:11" x14ac:dyDescent="0.25">
      <c r="A45" t="str">
        <f>"Z84105906A"</f>
        <v>Z84105906A</v>
      </c>
      <c r="B45" t="str">
        <f t="shared" si="1"/>
        <v>06363391001</v>
      </c>
      <c r="C45" t="s">
        <v>15</v>
      </c>
      <c r="D45" t="s">
        <v>130</v>
      </c>
      <c r="E45" t="s">
        <v>21</v>
      </c>
      <c r="F45" s="1" t="s">
        <v>131</v>
      </c>
      <c r="G45" t="s">
        <v>33</v>
      </c>
      <c r="H45">
        <v>3200</v>
      </c>
      <c r="I45" s="2">
        <v>41883</v>
      </c>
      <c r="J45" s="2">
        <v>42094</v>
      </c>
      <c r="K45">
        <v>3200</v>
      </c>
    </row>
    <row r="46" spans="1:11" x14ac:dyDescent="0.25">
      <c r="A46" t="str">
        <f>"5969168941"</f>
        <v>5969168941</v>
      </c>
      <c r="B46" t="str">
        <f t="shared" si="1"/>
        <v>06363391001</v>
      </c>
      <c r="C46" t="s">
        <v>15</v>
      </c>
      <c r="D46" t="s">
        <v>132</v>
      </c>
      <c r="E46" t="s">
        <v>38</v>
      </c>
      <c r="F46" s="1" t="s">
        <v>133</v>
      </c>
      <c r="G46" t="s">
        <v>134</v>
      </c>
      <c r="H46">
        <v>0</v>
      </c>
      <c r="I46" s="2">
        <v>42005</v>
      </c>
      <c r="J46" s="2">
        <v>42369</v>
      </c>
      <c r="K46">
        <v>194528.13</v>
      </c>
    </row>
    <row r="47" spans="1:11" x14ac:dyDescent="0.25">
      <c r="A47" t="str">
        <f>"Z7B11A699F"</f>
        <v>Z7B11A699F</v>
      </c>
      <c r="B47" t="str">
        <f t="shared" si="1"/>
        <v>06363391001</v>
      </c>
      <c r="C47" t="s">
        <v>15</v>
      </c>
      <c r="D47" t="s">
        <v>135</v>
      </c>
      <c r="E47" t="s">
        <v>17</v>
      </c>
      <c r="F47" s="1" t="s">
        <v>136</v>
      </c>
      <c r="G47" t="s">
        <v>137</v>
      </c>
      <c r="H47">
        <v>1923.9</v>
      </c>
      <c r="I47" s="2">
        <v>41963</v>
      </c>
      <c r="J47" s="2">
        <v>42004</v>
      </c>
      <c r="K47">
        <v>1923.9</v>
      </c>
    </row>
    <row r="48" spans="1:11" x14ac:dyDescent="0.25">
      <c r="A48" t="str">
        <f>"ZB30E75870"</f>
        <v>ZB30E75870</v>
      </c>
      <c r="B48" t="str">
        <f t="shared" si="1"/>
        <v>06363391001</v>
      </c>
      <c r="C48" t="s">
        <v>15</v>
      </c>
      <c r="D48" t="s">
        <v>138</v>
      </c>
      <c r="E48" t="s">
        <v>21</v>
      </c>
      <c r="F48" s="1" t="s">
        <v>139</v>
      </c>
      <c r="G48" t="s">
        <v>140</v>
      </c>
      <c r="H48">
        <v>1266</v>
      </c>
      <c r="I48" s="2">
        <v>41640</v>
      </c>
      <c r="J48" s="2">
        <v>42004</v>
      </c>
      <c r="K48">
        <v>1266</v>
      </c>
    </row>
    <row r="49" spans="1:11" x14ac:dyDescent="0.25">
      <c r="A49" t="str">
        <f>"ZF011DC3B1"</f>
        <v>ZF011DC3B1</v>
      </c>
      <c r="B49" t="str">
        <f t="shared" si="1"/>
        <v>06363391001</v>
      </c>
      <c r="C49" t="s">
        <v>15</v>
      </c>
      <c r="D49" t="s">
        <v>141</v>
      </c>
      <c r="E49" t="s">
        <v>21</v>
      </c>
      <c r="F49" s="1" t="s">
        <v>142</v>
      </c>
      <c r="G49" t="s">
        <v>143</v>
      </c>
      <c r="H49">
        <v>0</v>
      </c>
      <c r="I49" s="2">
        <v>41969</v>
      </c>
      <c r="J49" s="2">
        <v>42333</v>
      </c>
      <c r="K49">
        <v>63.71</v>
      </c>
    </row>
    <row r="50" spans="1:11" x14ac:dyDescent="0.25">
      <c r="A50" t="str">
        <f>"Z731205440"</f>
        <v>Z731205440</v>
      </c>
      <c r="B50" t="str">
        <f t="shared" si="1"/>
        <v>06363391001</v>
      </c>
      <c r="C50" t="s">
        <v>15</v>
      </c>
      <c r="D50" t="s">
        <v>144</v>
      </c>
      <c r="E50" t="s">
        <v>21</v>
      </c>
      <c r="F50" s="1" t="s">
        <v>145</v>
      </c>
      <c r="G50" t="s">
        <v>146</v>
      </c>
      <c r="H50">
        <v>3530</v>
      </c>
      <c r="I50" s="2">
        <v>41993</v>
      </c>
      <c r="J50" s="2">
        <v>42358</v>
      </c>
      <c r="K50">
        <v>3530</v>
      </c>
    </row>
    <row r="51" spans="1:11" x14ac:dyDescent="0.25">
      <c r="A51" t="str">
        <f>"Z631164C03"</f>
        <v>Z631164C03</v>
      </c>
      <c r="B51" t="str">
        <f t="shared" si="1"/>
        <v>06363391001</v>
      </c>
      <c r="C51" t="s">
        <v>15</v>
      </c>
      <c r="D51" t="s">
        <v>147</v>
      </c>
      <c r="E51" t="s">
        <v>21</v>
      </c>
      <c r="F51" s="1" t="s">
        <v>148</v>
      </c>
      <c r="G51" t="s">
        <v>149</v>
      </c>
      <c r="H51">
        <v>15000</v>
      </c>
      <c r="I51" s="2">
        <v>41925</v>
      </c>
      <c r="J51" s="2">
        <v>42655</v>
      </c>
      <c r="K51">
        <v>0</v>
      </c>
    </row>
    <row r="52" spans="1:11" x14ac:dyDescent="0.25">
      <c r="A52" t="str">
        <f>"Z95101A804"</f>
        <v>Z95101A804</v>
      </c>
      <c r="B52" t="str">
        <f t="shared" si="1"/>
        <v>06363391001</v>
      </c>
      <c r="C52" t="s">
        <v>15</v>
      </c>
      <c r="D52" t="s">
        <v>150</v>
      </c>
      <c r="E52" t="s">
        <v>21</v>
      </c>
      <c r="F52" s="1" t="s">
        <v>54</v>
      </c>
      <c r="G52" t="s">
        <v>55</v>
      </c>
      <c r="H52">
        <v>851.46</v>
      </c>
      <c r="I52" s="2">
        <v>41938</v>
      </c>
      <c r="J52" s="2">
        <v>42668</v>
      </c>
      <c r="K52">
        <v>851.46</v>
      </c>
    </row>
    <row r="53" spans="1:11" x14ac:dyDescent="0.25">
      <c r="A53" t="str">
        <f>"Z98117DD95"</f>
        <v>Z98117DD95</v>
      </c>
      <c r="B53" t="str">
        <f t="shared" si="1"/>
        <v>06363391001</v>
      </c>
      <c r="C53" t="s">
        <v>15</v>
      </c>
      <c r="D53" t="s">
        <v>151</v>
      </c>
      <c r="E53" t="s">
        <v>21</v>
      </c>
      <c r="F53" s="1" t="s">
        <v>152</v>
      </c>
      <c r="G53" t="s">
        <v>153</v>
      </c>
      <c r="H53">
        <v>210</v>
      </c>
      <c r="I53" s="2">
        <v>41942</v>
      </c>
      <c r="K5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basilicata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2019-01-29T17:35:11Z</dcterms:created>
  <dcterms:modified xsi:type="dcterms:W3CDTF">2019-01-29T17:35:11Z</dcterms:modified>
</cp:coreProperties>
</file>