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0" windowWidth="18195" windowHeight="11310"/>
  </bookViews>
  <sheets>
    <sheet name="basilicata" sheetId="1" r:id="rId1"/>
  </sheets>
  <calcPr calcId="0"/>
</workbook>
</file>

<file path=xl/calcChain.xml><?xml version="1.0" encoding="utf-8"?>
<calcChain xmlns="http://schemas.openxmlformats.org/spreadsheetml/2006/main">
  <c r="A3" i="1" l="1"/>
  <c r="B3" i="1"/>
  <c r="A4" i="1"/>
  <c r="B4" i="1"/>
  <c r="A5" i="1"/>
  <c r="B5" i="1"/>
  <c r="A6" i="1"/>
  <c r="B6" i="1"/>
  <c r="A7" i="1"/>
  <c r="B7" i="1"/>
  <c r="A8" i="1"/>
  <c r="B8" i="1"/>
  <c r="A9" i="1"/>
  <c r="B9" i="1"/>
  <c r="A10" i="1"/>
  <c r="B10" i="1"/>
  <c r="A11" i="1"/>
  <c r="B11" i="1"/>
  <c r="A12" i="1"/>
  <c r="B12" i="1"/>
  <c r="A13" i="1"/>
  <c r="B13" i="1"/>
  <c r="A14" i="1"/>
  <c r="B14" i="1"/>
  <c r="A15" i="1"/>
  <c r="B15" i="1"/>
  <c r="A16" i="1"/>
  <c r="B16" i="1"/>
  <c r="A17" i="1"/>
  <c r="B17" i="1"/>
  <c r="A18" i="1"/>
  <c r="B18" i="1"/>
  <c r="A19" i="1"/>
  <c r="B19" i="1"/>
  <c r="A20" i="1"/>
  <c r="B20" i="1"/>
  <c r="A21" i="1"/>
  <c r="B21" i="1"/>
  <c r="A22" i="1"/>
  <c r="B22" i="1"/>
  <c r="A23" i="1"/>
  <c r="B23" i="1"/>
  <c r="A24" i="1"/>
  <c r="B24" i="1"/>
  <c r="A25" i="1"/>
  <c r="B25" i="1"/>
  <c r="A26" i="1"/>
  <c r="B26" i="1"/>
  <c r="A27" i="1"/>
  <c r="B27" i="1"/>
  <c r="A28" i="1"/>
  <c r="B28" i="1"/>
  <c r="A29" i="1"/>
  <c r="B29" i="1"/>
  <c r="A30" i="1"/>
  <c r="B30" i="1"/>
  <c r="A31" i="1"/>
  <c r="B31" i="1"/>
  <c r="A32" i="1"/>
  <c r="B32" i="1"/>
  <c r="A33" i="1"/>
  <c r="B33" i="1"/>
  <c r="A34" i="1"/>
  <c r="B34" i="1"/>
  <c r="A35" i="1"/>
  <c r="B35" i="1"/>
  <c r="A36" i="1"/>
  <c r="B36" i="1"/>
  <c r="A37" i="1"/>
  <c r="B37" i="1"/>
  <c r="A38" i="1"/>
  <c r="B38" i="1"/>
  <c r="A39" i="1"/>
  <c r="B39" i="1"/>
  <c r="A40" i="1"/>
  <c r="B40" i="1"/>
  <c r="A41" i="1"/>
  <c r="B41" i="1"/>
  <c r="A42" i="1"/>
  <c r="B42" i="1"/>
  <c r="A43" i="1"/>
  <c r="B43" i="1"/>
  <c r="A44" i="1"/>
  <c r="B44" i="1"/>
  <c r="A45" i="1"/>
  <c r="B45" i="1"/>
  <c r="A46" i="1"/>
  <c r="B46" i="1"/>
  <c r="A47" i="1"/>
  <c r="B47" i="1"/>
  <c r="A48" i="1"/>
  <c r="B48" i="1"/>
  <c r="A49" i="1"/>
  <c r="B49" i="1"/>
  <c r="A50" i="1"/>
  <c r="B50" i="1"/>
  <c r="A51" i="1"/>
  <c r="B51" i="1"/>
  <c r="A52" i="1"/>
  <c r="B52" i="1"/>
  <c r="A53" i="1"/>
  <c r="B53" i="1"/>
  <c r="A54" i="1"/>
  <c r="B54" i="1"/>
  <c r="A55" i="1"/>
  <c r="B55" i="1"/>
  <c r="A56" i="1"/>
  <c r="B56" i="1"/>
  <c r="A57" i="1"/>
  <c r="B57" i="1"/>
  <c r="A58" i="1"/>
  <c r="B58" i="1"/>
  <c r="A59" i="1"/>
  <c r="B59" i="1"/>
  <c r="A60" i="1"/>
  <c r="B60" i="1"/>
  <c r="A61" i="1"/>
  <c r="B61" i="1"/>
  <c r="A62" i="1"/>
  <c r="B62" i="1"/>
  <c r="A63" i="1"/>
  <c r="B63" i="1"/>
  <c r="A64" i="1"/>
  <c r="B64" i="1"/>
  <c r="A65" i="1"/>
  <c r="B65" i="1"/>
  <c r="A66" i="1"/>
  <c r="B66" i="1"/>
  <c r="A67" i="1"/>
  <c r="B67" i="1"/>
  <c r="A68" i="1"/>
  <c r="B68" i="1"/>
  <c r="A69" i="1"/>
  <c r="B69" i="1"/>
  <c r="A70" i="1"/>
  <c r="B70" i="1"/>
  <c r="A71" i="1"/>
  <c r="B71" i="1"/>
  <c r="A72" i="1"/>
  <c r="B72" i="1"/>
  <c r="A73" i="1"/>
  <c r="B73" i="1"/>
  <c r="A74" i="1"/>
  <c r="B74" i="1"/>
  <c r="A75" i="1"/>
  <c r="B75" i="1"/>
  <c r="A76" i="1"/>
  <c r="B76" i="1"/>
  <c r="A77" i="1"/>
  <c r="B77" i="1"/>
  <c r="A78" i="1"/>
  <c r="B78" i="1"/>
  <c r="A79" i="1"/>
  <c r="B79" i="1"/>
  <c r="A80" i="1"/>
  <c r="B80" i="1"/>
</calcChain>
</file>

<file path=xl/sharedStrings.xml><?xml version="1.0" encoding="utf-8"?>
<sst xmlns="http://schemas.openxmlformats.org/spreadsheetml/2006/main" count="406" uniqueCount="203">
  <si>
    <t>Agenzia delle Entrate</t>
  </si>
  <si>
    <t>CF 06363391001</t>
  </si>
  <si>
    <t>Contratti di forniture, beni e servizi</t>
  </si>
  <si>
    <t>Anno 2015</t>
  </si>
  <si>
    <t>CIG</t>
  </si>
  <si>
    <t>Codice Fiscale</t>
  </si>
  <si>
    <t>Denominazione</t>
  </si>
  <si>
    <t>Oggetto</t>
  </si>
  <si>
    <t>Procedura di scelta del contraente</t>
  </si>
  <si>
    <t>Elenco operatori invitati a presentare offerte</t>
  </si>
  <si>
    <t>Aggiudicatario</t>
  </si>
  <si>
    <t>Importo di aggiudicazione</t>
  </si>
  <si>
    <t>Data Inizio</t>
  </si>
  <si>
    <t>Data Ultimazione</t>
  </si>
  <si>
    <t>Somme liquidate (al netto dell'IVA)</t>
  </si>
  <si>
    <t>DR Basilicata</t>
  </si>
  <si>
    <t>LAVORI DI RIPRISTINO FUNZIONAMENTO ASCENSORE KONE</t>
  </si>
  <si>
    <t>23-AFFIDAMENTO IN ECONOMIA - AFFIDAMENTO DIRETTO</t>
  </si>
  <si>
    <t xml:space="preserve">KONE SPA (CF: 05069070158)
</t>
  </si>
  <si>
    <t>KONE SPA (CF: 05069070158)</t>
  </si>
  <si>
    <t>MANUTENZIONE IMPIANTO CONDIZIONAMENTO PALAZZO VIA DEI MILLE</t>
  </si>
  <si>
    <t xml:space="preserve">AERLUCANA S.R.L. (CF: 01164320770)
</t>
  </si>
  <si>
    <t>AERLUCANA S.R.L. (CF: 01164320770)</t>
  </si>
  <si>
    <t>INTERVENTO DI DERATTIZZAZIONE D.P. E UPT MATERA</t>
  </si>
  <si>
    <t xml:space="preserve">LA PULITECNICA S.R.L. (CF: 03988440727)
</t>
  </si>
  <si>
    <t>LA PULITECNICA S.R.L. (CF: 03988440727)</t>
  </si>
  <si>
    <t>AFFIDAMENTO DIRETTO ORA PER ALLORA RIPARAZIONE URGENTE PORTE DI ACCESSO D.P. MATERA</t>
  </si>
  <si>
    <t xml:space="preserve">ANDRULLI SAVERIO &amp; RICCIARDI DAMIANO SNC (CF: 00466940772)
</t>
  </si>
  <si>
    <t>ANDRULLI SAVERIO &amp; RICCIARDI DAMIANO SNC (CF: 00466940772)</t>
  </si>
  <si>
    <t>SALDO IN SANATORIA DELLE PRESTAZIONI DI MANUTENZIONE ORDINARIA ASCENSORI C.SO XVIII AGOSTO POTENZA</t>
  </si>
  <si>
    <t xml:space="preserve">PARAVIA ELEVATORS' SERVICE SRL (CF: 00299810655)
</t>
  </si>
  <si>
    <t>PARAVIA ELEVATORS' SERVICE SRL (CF: 00299810655)</t>
  </si>
  <si>
    <t>RIPRISTINO REGOLARE FUNZIONAMENTO CENTRALE ANTINCENDIO CORSO XVIII AGOSTO</t>
  </si>
  <si>
    <t xml:space="preserve">Romeo Gestioni S.p.A. (CF: 05850080630)
</t>
  </si>
  <si>
    <t>Romeo Gestioni S.p.A. (CF: 05850080630)</t>
  </si>
  <si>
    <t>FORNITURA SALE STRADALE IN SACCHI DA 25 KG</t>
  </si>
  <si>
    <t xml:space="preserve">F.LLI COLANGELO S.r.l. (CF: 01504260769)
</t>
  </si>
  <si>
    <t>F.LLI COLANGELO S.r.l. (CF: 01504260769)</t>
  </si>
  <si>
    <t>ABBONAMENTO RIVISTE TRIBUTARIE ANNO 2015</t>
  </si>
  <si>
    <t xml:space="preserve">WOLTERS KLUWER ITALIA SRL (CF: 10209790152)
</t>
  </si>
  <si>
    <t>WOLTERS KLUWER ITALIA SRL (CF: 10209790152)</t>
  </si>
  <si>
    <t>AFFIDAMENTO IN SANATORIA VERIFICA BIENNALE ASCENSORI CORSO XVIII AGOSTO POTENZA</t>
  </si>
  <si>
    <t xml:space="preserve">E.L.T.I. Srl (CF: 05384711007)
</t>
  </si>
  <si>
    <t>E.L.T.I. Srl (CF: 05384711007)</t>
  </si>
  <si>
    <t>ELIMINAZIONE PERDITA D'ACQUA IMPIANTO DI CLIMATIZZAZIONE MATERA</t>
  </si>
  <si>
    <t xml:space="preserve">A.I.R. TECH (CF: 06942160729)
</t>
  </si>
  <si>
    <t>A.I.R. TECH (CF: 06942160729)</t>
  </si>
  <si>
    <t>LAVORI DI MESSA IN SICUREZZA AREE ESTERNE IMMOBILE DI MATERA</t>
  </si>
  <si>
    <t xml:space="preserve">PLASMATI ANTONIO (CF: PLSNTN57B18F052S)
</t>
  </si>
  <si>
    <t>PLASMATI ANTONIO (CF: PLSNTN57B18F052S)</t>
  </si>
  <si>
    <t>TRASPORTO TRITURAZIONE RECUPERO MATERIALE CARTACEO CHIAROMONTE</t>
  </si>
  <si>
    <t xml:space="preserve">AGECO S.R.L. (CF: 01630150769)
</t>
  </si>
  <si>
    <t>AGECO S.R.L. (CF: 01630150769)</t>
  </si>
  <si>
    <t>SOSTITUZIONE CIRCOLATORE/ELETTROPOMPA UFFICIO TERRITORIALE MELFI</t>
  </si>
  <si>
    <t xml:space="preserve">A.I.R. TECH (CF: 06942160729)
EL.CI IMPIANTI SRL (CF: 01341130639)
GIEVVE IMPIANTI (CF: 01189020769)
IDROTERMICA LUCANA DI PELLEGRINO DOMENICO (CF: PLLDNC76C10D547G)
L'IDRAULICA DI GILIO VALERIO (CF: GLIVLR74E18G942R)
</t>
  </si>
  <si>
    <t>AUTORIZZAZIONE AL PAGAMENTO PRESTAZIONI RESE AL CONDOMINIO DI POTENZA CORSO XVIII AGOSTO</t>
  </si>
  <si>
    <t xml:space="preserve">TEPEDINO IMPIANTI S.R.L. (CF: 01621960762)
</t>
  </si>
  <si>
    <t>TEPEDINO IMPIANTI S.R.L. (CF: 01621960762)</t>
  </si>
  <si>
    <t>SOSTITUZIONE GRUPPO POMPE GEMELLARI PALAZZO PIAZZA MATTEOTTI MATERA</t>
  </si>
  <si>
    <t>DERATTIZZAZIONE ARCHIVI E GARAGE PALAZZO UDDICI VIA DEI MILLE POTENZA</t>
  </si>
  <si>
    <t>ESTENSIONE SERVIZIO DI APERTURA E CHIUSURA UFFICIO PROVINCIALE TERRITORIO DI POTENZA</t>
  </si>
  <si>
    <t xml:space="preserve">SOCIETA' COOPERATIVA VIGILANZA CITTA' DI POTENZA (CF: 00869740761)
</t>
  </si>
  <si>
    <t>SOCIETA' COOPERATIVA VIGILANZA CITTA' DI POTENZA (CF: 00869740761)</t>
  </si>
  <si>
    <t>ACQUISTO E INSTALLAZIONE DI N. 5 CONDIZIONATORI SPORTELLO DI POLICORO</t>
  </si>
  <si>
    <t xml:space="preserve">3N IMPIANTI SRL (CF: 05801100727)
AERLUCANA S.R.L. (CF: 01164320770)
EL.CI IMPIANTI SRL (CF: 01341130639)
IDROTERMICA LUCANA DI PELLEGRINO DOMENICO (CF: PLLDNC76C10D547G)
L'IDRAULICA DI GILIO VALERIO (CF: GLIVLR74E18G942R)
</t>
  </si>
  <si>
    <t>3N IMPIANTI SRL (CF: 05801100727)</t>
  </si>
  <si>
    <t>PICK UP DR BASILICATA E DP POTENZA</t>
  </si>
  <si>
    <t xml:space="preserve">POSTE ITALIANE SPA (CF: 97103880585)
</t>
  </si>
  <si>
    <t>POSTE ITALIANE SPA (CF: 97103880585)</t>
  </si>
  <si>
    <t>CONSEGNA A DOMICILIO DR BASILICATA E DP POTENZA</t>
  </si>
  <si>
    <t>CONSEGNA A DOMICILIO DP E UPT MATERA</t>
  </si>
  <si>
    <t>PICK UP DP E UPT MATERA</t>
  </si>
  <si>
    <t>Contratto per riparazione urgente condotta idrica immobile di Corso XVIII Agosto 1860, n. 44, Potenza</t>
  </si>
  <si>
    <t xml:space="preserve">MECCA LEONARDO (CF: MCCLRD55B18G942R)
</t>
  </si>
  <si>
    <t>MECCA LEONARDO (CF: MCCLRD55B18G942R)</t>
  </si>
  <si>
    <t>Fornitura carta DP Potenza</t>
  </si>
  <si>
    <t xml:space="preserve">VEMAR DI ANTONELLO VENTRE &amp; C.S.A.S (CF: 00825000763)
</t>
  </si>
  <si>
    <t>VEMAR DI ANTONELLO VENTRE &amp; C.S.A.S (CF: 00825000763)</t>
  </si>
  <si>
    <t>Apertura e chiusura Uffici di Potenza . Via dei Mille e Corso XVIII Agosto</t>
  </si>
  <si>
    <t>SERVIZIO DI SGOMBERO NEVE ANNO 2015 - 2016</t>
  </si>
  <si>
    <t>22-PROCEDURA NEGOZIATA DERIVANTE DA AVVISI CON CUI SI INDICE LA GARA</t>
  </si>
  <si>
    <t xml:space="preserve">ECOTEAM (CF: 03315530653)
</t>
  </si>
  <si>
    <t>ECOTEAM (CF: 03315530653)</t>
  </si>
  <si>
    <t>SOSTITUZIONE SOGLIE DI MARMO PALAZZO UFFICI FINANZIARI DI POTENZA</t>
  </si>
  <si>
    <t xml:space="preserve">BLC MARMI SRL (CF: 01545160762)
MARMERIA RINALDI ANGELO (CF: RNLNGL69P28A519R)
MARMI EUROPA DI AZZEO FRANCESCO (CF: ZZAFNC55P27B351Z)
MARMI SANTARSIERO SRL (CF: 01878880762)
RISPOLI FEDERICO (CF: RSPFRC47M18G942E)
</t>
  </si>
  <si>
    <t>MARMI EUROPA DI AZZEO FRANCESCO (CF: ZZAFNC55P27B351Z)</t>
  </si>
  <si>
    <t>PRIMO ACQUISTO 2015 CARTA VERGINE E RICICLATA UFFICI BASILICATA</t>
  </si>
  <si>
    <t xml:space="preserve">ICR - SOCIETA' PER AZIONI  (CF: 05466391009)
VEMAR DI ANTONELLO VENTRE &amp; C.S.A.S (CF: 00825000763)
</t>
  </si>
  <si>
    <t>ICR - SOCIETA' PER AZIONI  (CF: 05466391009)</t>
  </si>
  <si>
    <t>PRIMO ACQUISTO 2015 TONER PER UFFICI BASILICATA</t>
  </si>
  <si>
    <t xml:space="preserve">CERAMICA BUTTERFLY COSENZA SAS DI PALERMO ANTONIO &amp; C. (CF: 02955670787)
MIDA SRL (CF: 01513020238)
MYO S.r.l. (CF: 03222970406)
R.C.M. ITALIA s.r.l. (CF: 06736060630)
SECURSYSTEM S.R.L. (CF: 00921360442)
</t>
  </si>
  <si>
    <t>R.C.M. ITALIA s.r.l. (CF: 06736060630)</t>
  </si>
  <si>
    <t>LAVORI URGENTI RIIPRISTINO FUNZIONAMENTO AUTOCLAVE PALAZZO DI VIA DEI MILLE POTENZA</t>
  </si>
  <si>
    <t xml:space="preserve">EL.CI IMPIANTI SRL (CF: 01341130639)
</t>
  </si>
  <si>
    <t>EL.CI IMPIANTI SRL (CF: 01341130639)</t>
  </si>
  <si>
    <t>FORNITURA TIPI  MOBILE ANNO 2016</t>
  </si>
  <si>
    <t xml:space="preserve">Istituto Poligrafico e Zecca dello Stato  (CF: 00399810589)
</t>
  </si>
  <si>
    <t>Istituto Poligrafico e Zecca dello Stato  (CF: 00399810589)</t>
  </si>
  <si>
    <t>PULIZIA 2015 VETRI FACCIATE ESTERNE UFFICI REGIONE BASILICATA</t>
  </si>
  <si>
    <t xml:space="preserve">CONSORZIO MERIDIONALE SERVIZI (CF: 01744050855)
</t>
  </si>
  <si>
    <t>CONSORZIO MERIDIONALE SERVIZI (CF: 01744050855)</t>
  </si>
  <si>
    <t>APERTURA E CHIUSURA PALAZZO UFFICI FINANZIARI DI MATERA</t>
  </si>
  <si>
    <t xml:space="preserve">ISTITUTO DI VIGILANZA L'AQUILA (CF: 00431980770)
ISTITUTO DI VIGILANZA METRONOTTE D.R.L. (CF: 00965950736)
LA RONDA  DEL MATERANO (CF: TRMCMN61L19G942E)
TIGERPOL SOC. COOP (CF: 01108350776)
VIGILANZA CCOP. MEDAGLIA D'ORO MAGGIORE CC ROCCO LAZAZZERA (CF: 00146400775)
</t>
  </si>
  <si>
    <t>ISTITUTO DI VIGILANZA METRONOTTE D.R.L. (CF: 00965950736)</t>
  </si>
  <si>
    <t>SMALTIMENTO MATERIALE CARTACEO SCARTO ATTI D'ARCHIVO D.R.</t>
  </si>
  <si>
    <t>ACQUISTO ROTOLI DI CARTA TERMICA PER SISTEMA ELIMINACODE ARGO</t>
  </si>
  <si>
    <t xml:space="preserve">SIGMA S.P.A. (CF: 01590580443)
</t>
  </si>
  <si>
    <t>SIGMA S.P.A. (CF: 01590580443)</t>
  </si>
  <si>
    <t>AFFIDAMENTO DIRETTO FORNITURA QUOTIDIANI ANNI 2015/2016</t>
  </si>
  <si>
    <t xml:space="preserve">EDICOLA SANTOPIETRO MARINELLA (CF: SNTMNL74R50L418B)
</t>
  </si>
  <si>
    <t>EDICOLA SANTOPIETRO MARINELLA (CF: SNTMNL74R50L418B)</t>
  </si>
  <si>
    <t>ESECUZIONE LAVORI IMPIANTO ANTINCENDIO POTENZA</t>
  </si>
  <si>
    <t>08-AFFIDAMENTO IN ECONOMIA - COTTIMO FIDUCIARIO</t>
  </si>
  <si>
    <t xml:space="preserve">3N IMPIANTI SRL (CF: 05801100727)
EL.CI IMPIANTI SRL (CF: 01341130639)
IDROTERMICA LUCANA DI PELLEGRINO DOMENICO (CF: PLLDNC76C10D547G)
L'IDRAULICA DI GILIO VALERIO (CF: GLIVLR74E18G942R)
MASKI SRL (CF: 03663260754)
</t>
  </si>
  <si>
    <t>MASKI SRL (CF: 03663260754)</t>
  </si>
  <si>
    <t>MANUTENZIONE IMPIANTI IDRICI</t>
  </si>
  <si>
    <t xml:space="preserve">MASKI SRL (CF: 03663260754)
</t>
  </si>
  <si>
    <t>SFALCIO ERBA 2015 PALAZZO VIA DEI MILLE POTENZA</t>
  </si>
  <si>
    <t>MANUTENZIONE ASCENSORI PALAZZO CORSO XVIII AGOSTO</t>
  </si>
  <si>
    <t>ACQUISTO CARTA VERGINE E RICICLATA</t>
  </si>
  <si>
    <t xml:space="preserve">TIPOGRAFIA DE FRANCO MARIANO DI DE FRANCO GIUSEPPE (CF: DFRGPP61H18I537I)
VEMAR DI ANTONELLO VENTRE &amp; C.S.A.S (CF: 00825000763)
</t>
  </si>
  <si>
    <t>TIPOGRAFIA DE FRANCO MARIANO DI DE FRANCO GIUSEPPE (CF: DFRGPP61H18I537I)</t>
  </si>
  <si>
    <t>AFFIDAMENTO LAVORI DI REVISIONE E COLLAUDO ESTINTORI A POLVERE ED A CO2 PRESSO GLI IMMOBILI DI CORSO XVIII AGOSTO 1860 N. 44, POTENZA E DI PIAZZA G. MATTEOTTI N. 18, MATERA</t>
  </si>
  <si>
    <t>AFFIDAMENTO LAVORI DI INSTALLAZIONE COMPONENTI PER FAN-COIL AERMEC, UBICATI ALLâ€™INTERNO DEL PALAZZO DI VIA DEI MILLE, POTENZA</t>
  </si>
  <si>
    <t>STAMPA LOCANDINE E PIEGHEVOLI MANIFESTAZIONE IL FISCO METTE LE RUOTE</t>
  </si>
  <si>
    <t xml:space="preserve">PUNTO SERVICE DI TELESCA CRISTIAN (CF: TLSCST73C25G942Q)
</t>
  </si>
  <si>
    <t>PUNTO SERVICE DI TELESCA CRISTIAN (CF: TLSCST73C25G942Q)</t>
  </si>
  <si>
    <t>ACQUISTO BUONI LIBRO PER MANIFESTAZIONE "IL LABORATORIO DELLE IDEE"</t>
  </si>
  <si>
    <t xml:space="preserve">DIFFUSIONE EDITORIALE ERMES (CF: 01293140768)
</t>
  </si>
  <si>
    <t>DIFFUSIONE EDITORIALE ERMES (CF: 01293140768)</t>
  </si>
  <si>
    <t>DISTRUZIONE MATERIALE CARTACEO UPT POTENZA</t>
  </si>
  <si>
    <t>RIPARAZIONE ASCENSORE PALAZZO UFFICI FINANZIARI MATERA</t>
  </si>
  <si>
    <t>CONVENZIONE CONSIP FUEL CARD 6 LOTTO 5 PUGLIA CALABRIA BASILICATA SICILIA</t>
  </si>
  <si>
    <t>26-AFFIDAMENTO DIRETTO IN ADESIONE AD ACCORDO QUADRO/CONVENZIONE</t>
  </si>
  <si>
    <t xml:space="preserve">KUWAIT PETROLEUM ITALIA S.P.A. (CF: 00891951006)
</t>
  </si>
  <si>
    <t>KUWAIT PETROLEUM ITALIA S.P.A. (CF: 00891951006)</t>
  </si>
  <si>
    <t>CONTRATTO PER ACQUISTO COMPONENTI PER FAN-COIL AERMEC, UBICATI ALLâ€™INTERNO DEL PALAZZO DI VIA DEI MILLE, POTENZA â€“  CIG. N. Z4317122F8</t>
  </si>
  <si>
    <t>CONTRATTO PER ACQUISTO COMPONENTI PER FAN-COIL AERMEC, UBICATI ALLâ€™INTERNO DEL PALAZZO DI PIAZZA G. MATTEOTTI N. 18, MATERA â€“  CIG. N. ZD617857A2</t>
  </si>
  <si>
    <t>CONTRATTO PER LAVORI DI RIFACIMENTO DELLâ€™IMPIANTO ELETTRICO DELLA CENTRALE TERMICA AL SERVIZIO DELLO SPORTELLO DI POLICORO â€“ PIAZZA DANTE S.N., POLICORO (MT) â€“  CIG. N. Z5617BEC30</t>
  </si>
  <si>
    <t xml:space="preserve">C.E.S.A.L. Snc (CF: 00739080760)
</t>
  </si>
  <si>
    <t>C.E.S.A.L. Snc (CF: 00739080760)</t>
  </si>
  <si>
    <t>Sistemazione impianto elettrico, fornitura e posa in opera di luce esterna e citofono - Immobile di Piazza Dante Policoro</t>
  </si>
  <si>
    <t xml:space="preserve">3N IMPIANTI SRL (CF: 05801100727)
C.E.S.A.L. Snc (CF: 00739080760)
EL.CI IMPIANTI SRL (CF: 01341130639)
Elettrica 2000 S.r.l. (CF: 07512540720)
MECCA LEONARDO (CF: MCCLRD55B18G942R)
</t>
  </si>
  <si>
    <t>Lavori di manutenzione impiantistica ed edile da eseguire presso il piano terra dei locali di via Cantisano da destinare all'Ufficio Territoriale dell'Agenzia delle Entrate di Pisticci</t>
  </si>
  <si>
    <t xml:space="preserve">Galtieri Franco Leonardo (CF: GLTFNC64L03D547E)
</t>
  </si>
  <si>
    <t>Galtieri Franco Leonardo (CF: GLTFNC64L03D547E)</t>
  </si>
  <si>
    <t>ACQUISTO TENDE BANDE VERTICALI UFFICIO TERRITORIALE DI PISTICCI</t>
  </si>
  <si>
    <t xml:space="preserve">DE SIA E IDEATENDA SRL (CF: 07008131216)
TEXLINE SRL (CF: 05085010725)
</t>
  </si>
  <si>
    <t>TEXLINE SRL (CF: 05085010725)</t>
  </si>
  <si>
    <t>ACQUISTO CANCELLERIA UFFICI REGIONE BASILICATA</t>
  </si>
  <si>
    <t xml:space="preserve">LA PITAGORA DI MACRELLI GIANCARLO (CF: MCRGCR46H14Z130X)
</t>
  </si>
  <si>
    <t>LA PITAGORA DI MACRELLI GIANCARLO (CF: MCRGCR46H14Z130X)</t>
  </si>
  <si>
    <t>BONIFICA E SMALTIMENTO DI MATERIALE CONTENENTE AMIANTO E DI MACERIE RITROVATE SUL TERRAZZO DELL'IMMOBILE DI VIA XVIII AGOSTO POTENZA</t>
  </si>
  <si>
    <t xml:space="preserve">CGS LAMIERE SRL (CF: 00603270778)
D'ANTONA VITO IMPERMEABILIZZAZIONI (CF: 01068870771)
EBC SRL (CF: 01623800768)
IMPERMEABILIZZAZIONI LIPPASFALT (CF: LPPGPP48P01F052E)
LUCANA SPURGHI SRL (CF: 00363770777)
</t>
  </si>
  <si>
    <t>EBC SRL (CF: 01623800768)</t>
  </si>
  <si>
    <t>TONER UFFICI REGIONE BASILICATA  SECONDO ACQUISTO</t>
  </si>
  <si>
    <t xml:space="preserve">ALEX OFFICE &amp; BUSINESS DI CARMINE AVERSANO (CF: 01308430626)
CARTO COPY SERVICE (CF: 04864781002)
ECO LASER INFORMATICA SRL  (CF: 04427081007)
MYO S.r.l. (CF: 03222970406)
R.C.M. ITALIA s.r.l. (CF: 06736060630)
</t>
  </si>
  <si>
    <t>MYO S.r.l. (CF: 03222970406)</t>
  </si>
  <si>
    <t>RIPARAZIONE URGENTE N. 2 PORTE REI PRESSO DP MATERA</t>
  </si>
  <si>
    <t>PRENOTAZIONE E CONSEGNA TITOLI DI VIAGGIO PER MISSIONI</t>
  </si>
  <si>
    <t xml:space="preserve">AGENZIA VIAGGI ALIMATHA' (CF: GBLRCC68L19G942Z)
FANTASTICO MONDO (CF: 01677570762)
ITARO WORLD SNC (CF: 01586490763)
SISTEMA TURISMO (CF: 01212340762)
VITE IN VIAGGIO DI LOVALLO TERESA (CF: LVLTRS72E46G942B)
</t>
  </si>
  <si>
    <t>AGENZIA VIAGGI ALIMATHA' (CF: GBLRCC68L19G942Z)</t>
  </si>
  <si>
    <t>TINTEGGIATURA LOCALI IMMOBILE XVIII AGOSTO</t>
  </si>
  <si>
    <t xml:space="preserve">EL.CI IMPIANTI SRL (CF: 01341130639)
FORNARINI GIAMBATTISTA (CF: FRNGBT56T11G663N)
MASKI SRL (CF: 03663260754)
PACE ROCCO COSTRUZIONI SRL (CF: 01601760760)
ROCAR COSTRUZIONI SRL (CF: 01638000768)
</t>
  </si>
  <si>
    <t>SERVIZIO APERTURA E CHIUSURA UFFICI VIA DEI MILLE E CORSO XVIII AGOSTO</t>
  </si>
  <si>
    <t>SETTEMBRE 2015 APERTURA E CHIUSURA PALAZZO PIAZZA MATTEOTTI MATERA</t>
  </si>
  <si>
    <t xml:space="preserve">ISTITUTO DI VIGILANZA METRONOTTE D.R.L. (CF: 00965950736)
</t>
  </si>
  <si>
    <t>OTTOBRE 2015 SERVIZIO APERTURA E CHIUSURA PALAZZO VIA DEI MILLE E CORSO XVIII AGOSTO</t>
  </si>
  <si>
    <t>Servizio di vigilanza relativo alle parti comuni Palazzo Piazza Matteotti MT</t>
  </si>
  <si>
    <t>SERVIZIO DI RILEGATURA ATTI UPT POTENZA E MATERA</t>
  </si>
  <si>
    <t xml:space="preserve">LA NUOVA GRAFICA LUCANA (CF: 01565270764)
La Stamperia S.n.c. di Gaetano e Rosalba Liantonio (CF: 00529500779)
MODULEX S.R.L. (CF: 00390170777)
TECNOSTAMPA DI DI LECCE NUNZIO (CF: DLCNNZ62B02F052P)
TIPOGRAFIA ARMENTO MARIO (CF: 00210040762)
</t>
  </si>
  <si>
    <t>MODULEX S.R.L. (CF: 00390170777)</t>
  </si>
  <si>
    <t>FORNITURA E POSA IN OPERA DI INFISSO INTERNO IN ALLUMINIO E VETRO PER Lâ€™IMMOBILE SITO IN POLICORO P.ZZA DANTE</t>
  </si>
  <si>
    <t xml:space="preserve">ART INFISSI SNC (CF: 00639030774)
ERG SERRAMENTI SOC COOP (CF: 01252170772)
INFISSI MODRONE S.R.L. (CF: 01689650768)
MASKI SRL (CF: 03663260754)
PROTED (CF: CTNMHL54L04L418Y)
</t>
  </si>
  <si>
    <t>FORNITURA PNEUMATICI PER AUTO DI SERVIZIO</t>
  </si>
  <si>
    <t xml:space="preserve">RUSSO GIOVANNI (CF: RSSGNN60A20A131V)
</t>
  </si>
  <si>
    <t>RUSSO GIOVANNI (CF: RSSGNN60A20A131V)</t>
  </si>
  <si>
    <t>FORNITURA TONER</t>
  </si>
  <si>
    <t xml:space="preserve">ECO LASER INFORMATICA SRL  (CF: 04427081007)
</t>
  </si>
  <si>
    <t>ECO LASER INFORMATICA SRL  (CF: 04427081007)</t>
  </si>
  <si>
    <t>DEMOLIZIONE E RICOSTRUZIONE PORZIONI DI PAVIMENTO E PEDATE PALAZZO VIA DEI MILLE</t>
  </si>
  <si>
    <t xml:space="preserve">FILIPPI LEONARDO (CF: FLPLRD63E28G616E)
</t>
  </si>
  <si>
    <t>FILIPPI LEONARDO (CF: FLPLRD63E28G616E)</t>
  </si>
  <si>
    <t>ACQUISTO MOBILI A NORMA UFFICIO TERRITORIALE DI PISTICCI</t>
  </si>
  <si>
    <t xml:space="preserve">A.S.A. RAPPRESENTANZE S.R.L. (CF: 00764520631)
ARCOSITALIA (CF: LTRGRG81T54F152K)
COMIS SRL (CF: 03797260878)
VEMAR DI ANTONELLO VENTRE &amp; C.S.A.S (CF: 00825000763)
visceglia snc (CF: 00585250772)
</t>
  </si>
  <si>
    <t>ACQUISTO ARREDI A NORMA UFFICI REGIONE BASILICATA</t>
  </si>
  <si>
    <t xml:space="preserve">ARCOSITALIA (CF: LTRGRG81T54F152K)
IBLA OFFICE SRL (CF: 05327161211)
INGROS'S FORNITURE SRL (CF: 00718830292)
MOSCHELLA PASQUALE (CF: MSCPQL68A07F690O)
SEIPO SRL (CF: 00892920885)
</t>
  </si>
  <si>
    <t>IBLA OFFICE SRL (CF: 05327161211)</t>
  </si>
  <si>
    <t>SOSTITUZIONE URGENTE MANIGLIONE ANTIPANICO E SERRATURA PORTA INGRESSO UT PISTICCI</t>
  </si>
  <si>
    <t xml:space="preserve">BORRACCIA ROCCO (CF: BRRRCC61T12G712K)
</t>
  </si>
  <si>
    <t>BORRACCIA ROCCO (CF: BRRRCC61T12G712K)</t>
  </si>
  <si>
    <t>CONTRATTO NOLEGGIO FOTOCOPIATORE UPT MATERA</t>
  </si>
  <si>
    <t xml:space="preserve">RICOH ITALIA SRL (CF: 00748490158)
</t>
  </si>
  <si>
    <t>RICOH ITALIA SRL (CF: 00748490158)</t>
  </si>
  <si>
    <t>SERVIZIO APERTURA E CHIUSURA PALAZZO VIA DEI MILLE E CORSO XVIII AGOSTO SETTEMBRE 2015</t>
  </si>
  <si>
    <t>SERVIZIO APERTURA E CHIUSURA UFFICI GENNAIO FEBBRAIO 2016</t>
  </si>
  <si>
    <t>INTERVENTI DI AUTOMAZIONE SERRATURE PORTE Dâ€™INGRESSO DELLâ€™IMMOBILE SITO IN MATERA PRESSO P.ZZA MATTEOTTI</t>
  </si>
  <si>
    <t xml:space="preserve">3N IMPIANTI SRL (CF: 05801100727)
C.E.S.A.L. Snc (CF: 00739080760)
EL.CI IMPIANTI SRL (CF: 01341130639)
Elettrica 2000 S.r.l. (CF: 07512540720)
MASKI SRL (CF: 03663260754)
</t>
  </si>
  <si>
    <t>FORNITURA E POSA IN OPERA DI DISSUASORI E RETI METALLICHE PER Lâ€™ALLONTANAMENTO DEI VOLATILI DALLâ€™IMMOBILE SITO IN POTENZA ALLA VIA DEI MILLE SNC</t>
  </si>
  <si>
    <t xml:space="preserve">LA PULITECNICA S.R.L. (CF: 03988440727)
MASKI SRL (CF: 03663260754)
PACE ROCCO COSTRUZIONI SRL (CF: 01601760760)
ROCAR COSTRUZIONI SRL (CF: 01638000768)
Zaccaria Impianti srl (CF: 02234600811)
</t>
  </si>
  <si>
    <t>PACE ROCCO COSTRUZIONI SRL (CF: 01601760760)</t>
  </si>
  <si>
    <t>INTERVENTI DI COMPLETAMENTO LOCALI IN VIA CANTISANO DA DESTINARE A SEDE UT PISTICCI</t>
  </si>
  <si>
    <t>Dati aggiornati al 31-12-2018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</si>
</sst>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0" fillId="0" borderId="0" xfId="0" applyAlignment="1">
      <alignment wrapText="1"/>
    </xf>
    <xf numFmtId="14" fontId="0" fillId="0" borderId="0" xfId="0" applyNumberFormat="1"/>
  </cellXfs>
  <cellStyles count="42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Neutrale" xfId="8" builtinId="28" customBuiltin="1"/>
    <cellStyle name="Normale" xfId="0" builtinId="0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0"/>
  <sheetViews>
    <sheetView tabSelected="1" workbookViewId="0">
      <selection activeCell="C5" sqref="C5"/>
    </sheetView>
  </sheetViews>
  <sheetFormatPr defaultRowHeight="15" x14ac:dyDescent="0.25"/>
  <cols>
    <col min="9" max="9" width="10.7109375" bestFit="1" customWidth="1"/>
    <col min="10" max="10" width="16.28515625" bestFit="1" customWidth="1"/>
  </cols>
  <sheetData>
    <row r="1" spans="1:11" x14ac:dyDescent="0.25">
      <c r="A1" t="s">
        <v>0</v>
      </c>
      <c r="B1" t="s">
        <v>1</v>
      </c>
      <c r="C1" t="s">
        <v>2</v>
      </c>
      <c r="D1" t="s">
        <v>3</v>
      </c>
      <c r="E1" t="s">
        <v>202</v>
      </c>
    </row>
    <row r="2" spans="1:11" x14ac:dyDescent="0.25">
      <c r="A2" t="s">
        <v>4</v>
      </c>
      <c r="B2" t="s">
        <v>5</v>
      </c>
      <c r="C2" t="s">
        <v>6</v>
      </c>
      <c r="D2" t="s">
        <v>7</v>
      </c>
      <c r="E2" t="s">
        <v>8</v>
      </c>
      <c r="F2" t="s">
        <v>9</v>
      </c>
      <c r="G2" t="s">
        <v>10</v>
      </c>
      <c r="H2" t="s">
        <v>11</v>
      </c>
      <c r="I2" t="s">
        <v>12</v>
      </c>
      <c r="J2" t="s">
        <v>13</v>
      </c>
      <c r="K2" t="s">
        <v>14</v>
      </c>
    </row>
    <row r="3" spans="1:11" x14ac:dyDescent="0.25">
      <c r="A3" t="str">
        <f>"ZBB133E543"</f>
        <v>ZBB133E543</v>
      </c>
      <c r="B3" t="str">
        <f t="shared" ref="B3:B34" si="0">"06363391001"</f>
        <v>06363391001</v>
      </c>
      <c r="C3" t="s">
        <v>15</v>
      </c>
      <c r="D3" t="s">
        <v>16</v>
      </c>
      <c r="E3" t="s">
        <v>17</v>
      </c>
      <c r="F3" s="1" t="s">
        <v>18</v>
      </c>
      <c r="G3" t="s">
        <v>19</v>
      </c>
      <c r="H3">
        <v>1594</v>
      </c>
      <c r="I3" s="2">
        <v>42053</v>
      </c>
      <c r="J3" s="2">
        <v>42063</v>
      </c>
      <c r="K3">
        <v>1594</v>
      </c>
    </row>
    <row r="4" spans="1:11" x14ac:dyDescent="0.25">
      <c r="A4" t="str">
        <f>"ZAF133E4F8"</f>
        <v>ZAF133E4F8</v>
      </c>
      <c r="B4" t="str">
        <f t="shared" si="0"/>
        <v>06363391001</v>
      </c>
      <c r="C4" t="s">
        <v>15</v>
      </c>
      <c r="D4" t="s">
        <v>20</v>
      </c>
      <c r="E4" t="s">
        <v>17</v>
      </c>
      <c r="F4" s="1" t="s">
        <v>21</v>
      </c>
      <c r="G4" t="s">
        <v>22</v>
      </c>
      <c r="H4">
        <v>1785</v>
      </c>
      <c r="I4" s="2">
        <v>42053</v>
      </c>
      <c r="J4" s="2">
        <v>42094</v>
      </c>
      <c r="K4">
        <v>1785</v>
      </c>
    </row>
    <row r="5" spans="1:11" x14ac:dyDescent="0.25">
      <c r="A5" t="str">
        <f>"Z89134AD87"</f>
        <v>Z89134AD87</v>
      </c>
      <c r="B5" t="str">
        <f t="shared" si="0"/>
        <v>06363391001</v>
      </c>
      <c r="C5" t="s">
        <v>15</v>
      </c>
      <c r="D5" t="s">
        <v>23</v>
      </c>
      <c r="E5" t="s">
        <v>17</v>
      </c>
      <c r="F5" s="1" t="s">
        <v>24</v>
      </c>
      <c r="G5" t="s">
        <v>25</v>
      </c>
      <c r="H5">
        <v>400</v>
      </c>
      <c r="I5" s="2">
        <v>42056</v>
      </c>
      <c r="J5" s="2">
        <v>42063</v>
      </c>
      <c r="K5">
        <v>400</v>
      </c>
    </row>
    <row r="6" spans="1:11" x14ac:dyDescent="0.25">
      <c r="A6" t="str">
        <f>"Z5513171B9"</f>
        <v>Z5513171B9</v>
      </c>
      <c r="B6" t="str">
        <f t="shared" si="0"/>
        <v>06363391001</v>
      </c>
      <c r="C6" t="s">
        <v>15</v>
      </c>
      <c r="D6" t="s">
        <v>26</v>
      </c>
      <c r="E6" t="s">
        <v>17</v>
      </c>
      <c r="F6" s="1" t="s">
        <v>27</v>
      </c>
      <c r="G6" t="s">
        <v>28</v>
      </c>
      <c r="H6">
        <v>170</v>
      </c>
      <c r="I6" s="2">
        <v>42041</v>
      </c>
      <c r="J6" s="2">
        <v>42041</v>
      </c>
      <c r="K6">
        <v>170</v>
      </c>
    </row>
    <row r="7" spans="1:11" x14ac:dyDescent="0.25">
      <c r="A7" t="str">
        <f>"ZDE13ACDA8"</f>
        <v>ZDE13ACDA8</v>
      </c>
      <c r="B7" t="str">
        <f t="shared" si="0"/>
        <v>06363391001</v>
      </c>
      <c r="C7" t="s">
        <v>15</v>
      </c>
      <c r="D7" t="s">
        <v>29</v>
      </c>
      <c r="E7" t="s">
        <v>17</v>
      </c>
      <c r="F7" s="1" t="s">
        <v>30</v>
      </c>
      <c r="G7" t="s">
        <v>31</v>
      </c>
      <c r="H7">
        <v>7409</v>
      </c>
      <c r="I7" s="2">
        <v>41225</v>
      </c>
      <c r="J7" s="2">
        <v>42004</v>
      </c>
      <c r="K7">
        <v>7409</v>
      </c>
    </row>
    <row r="8" spans="1:11" x14ac:dyDescent="0.25">
      <c r="A8" t="str">
        <f>"Z911364694"</f>
        <v>Z911364694</v>
      </c>
      <c r="B8" t="str">
        <f t="shared" si="0"/>
        <v>06363391001</v>
      </c>
      <c r="C8" t="s">
        <v>15</v>
      </c>
      <c r="D8" t="s">
        <v>32</v>
      </c>
      <c r="E8" t="s">
        <v>17</v>
      </c>
      <c r="F8" s="1" t="s">
        <v>33</v>
      </c>
      <c r="G8" t="s">
        <v>34</v>
      </c>
      <c r="H8">
        <v>1436.36</v>
      </c>
      <c r="I8" s="2">
        <v>42062</v>
      </c>
      <c r="J8" s="2">
        <v>42185</v>
      </c>
      <c r="K8">
        <v>1436.36</v>
      </c>
    </row>
    <row r="9" spans="1:11" x14ac:dyDescent="0.25">
      <c r="A9" t="str">
        <f>"Z4C12FCAAD"</f>
        <v>Z4C12FCAAD</v>
      </c>
      <c r="B9" t="str">
        <f t="shared" si="0"/>
        <v>06363391001</v>
      </c>
      <c r="C9" t="s">
        <v>15</v>
      </c>
      <c r="D9" t="s">
        <v>35</v>
      </c>
      <c r="E9" t="s">
        <v>17</v>
      </c>
      <c r="F9" s="1" t="s">
        <v>36</v>
      </c>
      <c r="G9" t="s">
        <v>37</v>
      </c>
      <c r="H9">
        <v>360</v>
      </c>
      <c r="I9" s="2">
        <v>42037</v>
      </c>
      <c r="J9" s="2">
        <v>42038</v>
      </c>
      <c r="K9">
        <v>360</v>
      </c>
    </row>
    <row r="10" spans="1:11" x14ac:dyDescent="0.25">
      <c r="A10" t="str">
        <f>"Z2213B10A4"</f>
        <v>Z2213B10A4</v>
      </c>
      <c r="B10" t="str">
        <f t="shared" si="0"/>
        <v>06363391001</v>
      </c>
      <c r="C10" t="s">
        <v>15</v>
      </c>
      <c r="D10" t="s">
        <v>38</v>
      </c>
      <c r="E10" t="s">
        <v>17</v>
      </c>
      <c r="F10" s="1" t="s">
        <v>39</v>
      </c>
      <c r="G10" t="s">
        <v>40</v>
      </c>
      <c r="H10">
        <v>265.5</v>
      </c>
      <c r="I10" s="2">
        <v>42069</v>
      </c>
      <c r="J10" s="2">
        <v>42369</v>
      </c>
      <c r="K10">
        <v>265.5</v>
      </c>
    </row>
    <row r="11" spans="1:11" x14ac:dyDescent="0.25">
      <c r="A11" t="str">
        <f>"ZA213E7E58"</f>
        <v>ZA213E7E58</v>
      </c>
      <c r="B11" t="str">
        <f t="shared" si="0"/>
        <v>06363391001</v>
      </c>
      <c r="C11" t="s">
        <v>15</v>
      </c>
      <c r="D11" t="s">
        <v>41</v>
      </c>
      <c r="E11" t="s">
        <v>17</v>
      </c>
      <c r="F11" s="1" t="s">
        <v>42</v>
      </c>
      <c r="G11" t="s">
        <v>43</v>
      </c>
      <c r="H11">
        <v>258</v>
      </c>
      <c r="I11" s="2">
        <v>42059</v>
      </c>
      <c r="J11" s="2">
        <v>42059</v>
      </c>
      <c r="K11">
        <v>258</v>
      </c>
    </row>
    <row r="12" spans="1:11" x14ac:dyDescent="0.25">
      <c r="A12" t="str">
        <f>"ZDF13DE625"</f>
        <v>ZDF13DE625</v>
      </c>
      <c r="B12" t="str">
        <f t="shared" si="0"/>
        <v>06363391001</v>
      </c>
      <c r="C12" t="s">
        <v>15</v>
      </c>
      <c r="D12" t="s">
        <v>44</v>
      </c>
      <c r="E12" t="s">
        <v>17</v>
      </c>
      <c r="F12" s="1" t="s">
        <v>45</v>
      </c>
      <c r="G12" t="s">
        <v>46</v>
      </c>
      <c r="H12">
        <v>685</v>
      </c>
      <c r="I12" s="2">
        <v>42090</v>
      </c>
      <c r="J12" s="2">
        <v>42124</v>
      </c>
      <c r="K12">
        <v>685</v>
      </c>
    </row>
    <row r="13" spans="1:11" x14ac:dyDescent="0.25">
      <c r="A13" t="str">
        <f>"Z8612AA6D5"</f>
        <v>Z8612AA6D5</v>
      </c>
      <c r="B13" t="str">
        <f t="shared" si="0"/>
        <v>06363391001</v>
      </c>
      <c r="C13" t="s">
        <v>15</v>
      </c>
      <c r="D13" t="s">
        <v>47</v>
      </c>
      <c r="E13" t="s">
        <v>17</v>
      </c>
      <c r="F13" s="1" t="s">
        <v>48</v>
      </c>
      <c r="G13" t="s">
        <v>49</v>
      </c>
      <c r="H13">
        <v>600</v>
      </c>
      <c r="I13" s="2">
        <v>42013</v>
      </c>
      <c r="J13" s="2">
        <v>42035</v>
      </c>
      <c r="K13">
        <v>600</v>
      </c>
    </row>
    <row r="14" spans="1:11" x14ac:dyDescent="0.25">
      <c r="A14" t="str">
        <f>"Z0914A91B4"</f>
        <v>Z0914A91B4</v>
      </c>
      <c r="B14" t="str">
        <f t="shared" si="0"/>
        <v>06363391001</v>
      </c>
      <c r="C14" t="s">
        <v>15</v>
      </c>
      <c r="D14" t="s">
        <v>50</v>
      </c>
      <c r="E14" t="s">
        <v>17</v>
      </c>
      <c r="F14" s="1" t="s">
        <v>51</v>
      </c>
      <c r="G14" t="s">
        <v>52</v>
      </c>
      <c r="H14">
        <v>1000</v>
      </c>
      <c r="I14" s="2">
        <v>42103</v>
      </c>
      <c r="J14" s="2">
        <v>42124</v>
      </c>
      <c r="K14">
        <v>1000</v>
      </c>
    </row>
    <row r="15" spans="1:11" x14ac:dyDescent="0.25">
      <c r="A15" t="str">
        <f>"Z991467C1E"</f>
        <v>Z991467C1E</v>
      </c>
      <c r="B15" t="str">
        <f t="shared" si="0"/>
        <v>06363391001</v>
      </c>
      <c r="C15" t="s">
        <v>15</v>
      </c>
      <c r="D15" t="s">
        <v>53</v>
      </c>
      <c r="E15" t="s">
        <v>17</v>
      </c>
      <c r="F15" s="1" t="s">
        <v>54</v>
      </c>
      <c r="G15" t="s">
        <v>46</v>
      </c>
      <c r="H15">
        <v>1400</v>
      </c>
      <c r="I15" s="2">
        <v>42132</v>
      </c>
      <c r="J15" s="2">
        <v>42152</v>
      </c>
      <c r="K15">
        <v>1400</v>
      </c>
    </row>
    <row r="16" spans="1:11" x14ac:dyDescent="0.25">
      <c r="A16" t="str">
        <f>"Z8F1499E63"</f>
        <v>Z8F1499E63</v>
      </c>
      <c r="B16" t="str">
        <f t="shared" si="0"/>
        <v>06363391001</v>
      </c>
      <c r="C16" t="s">
        <v>15</v>
      </c>
      <c r="D16" t="s">
        <v>55</v>
      </c>
      <c r="E16" t="s">
        <v>17</v>
      </c>
      <c r="F16" s="1" t="s">
        <v>56</v>
      </c>
      <c r="G16" t="s">
        <v>57</v>
      </c>
      <c r="H16">
        <v>3178</v>
      </c>
      <c r="I16" s="2">
        <v>42142</v>
      </c>
      <c r="J16" s="2">
        <v>42155</v>
      </c>
      <c r="K16">
        <v>3178</v>
      </c>
    </row>
    <row r="17" spans="1:11" x14ac:dyDescent="0.25">
      <c r="A17" t="str">
        <f>"Z8A1478A9B"</f>
        <v>Z8A1478A9B</v>
      </c>
      <c r="B17" t="str">
        <f t="shared" si="0"/>
        <v>06363391001</v>
      </c>
      <c r="C17" t="s">
        <v>15</v>
      </c>
      <c r="D17" t="s">
        <v>58</v>
      </c>
      <c r="E17" t="s">
        <v>17</v>
      </c>
      <c r="F17" s="1" t="s">
        <v>45</v>
      </c>
      <c r="G17" t="s">
        <v>46</v>
      </c>
      <c r="H17">
        <v>3400</v>
      </c>
      <c r="I17" s="2">
        <v>42132</v>
      </c>
      <c r="J17" s="2">
        <v>42142</v>
      </c>
      <c r="K17">
        <v>3400</v>
      </c>
    </row>
    <row r="18" spans="1:11" x14ac:dyDescent="0.25">
      <c r="A18" t="str">
        <f>"Z4514A7F8F"</f>
        <v>Z4514A7F8F</v>
      </c>
      <c r="B18" t="str">
        <f t="shared" si="0"/>
        <v>06363391001</v>
      </c>
      <c r="C18" t="s">
        <v>15</v>
      </c>
      <c r="D18" t="s">
        <v>59</v>
      </c>
      <c r="E18" t="s">
        <v>17</v>
      </c>
      <c r="F18" s="1" t="s">
        <v>24</v>
      </c>
      <c r="G18" t="s">
        <v>25</v>
      </c>
      <c r="H18">
        <v>450</v>
      </c>
      <c r="I18" s="2">
        <v>42145</v>
      </c>
      <c r="J18" s="2">
        <v>42153</v>
      </c>
      <c r="K18">
        <v>450</v>
      </c>
    </row>
    <row r="19" spans="1:11" x14ac:dyDescent="0.25">
      <c r="A19" t="str">
        <f>"Z2714B97BB"</f>
        <v>Z2714B97BB</v>
      </c>
      <c r="B19" t="str">
        <f t="shared" si="0"/>
        <v>06363391001</v>
      </c>
      <c r="C19" t="s">
        <v>15</v>
      </c>
      <c r="D19" t="s">
        <v>60</v>
      </c>
      <c r="E19" t="s">
        <v>17</v>
      </c>
      <c r="F19" s="1" t="s">
        <v>61</v>
      </c>
      <c r="G19" t="s">
        <v>62</v>
      </c>
      <c r="H19">
        <v>860</v>
      </c>
      <c r="I19" s="2">
        <v>42156</v>
      </c>
      <c r="J19" s="2">
        <v>42185</v>
      </c>
      <c r="K19">
        <v>860</v>
      </c>
    </row>
    <row r="20" spans="1:11" x14ac:dyDescent="0.25">
      <c r="A20" t="str">
        <f>"Z6F150902D"</f>
        <v>Z6F150902D</v>
      </c>
      <c r="B20" t="str">
        <f t="shared" si="0"/>
        <v>06363391001</v>
      </c>
      <c r="C20" t="s">
        <v>15</v>
      </c>
      <c r="D20" t="s">
        <v>63</v>
      </c>
      <c r="E20" t="s">
        <v>17</v>
      </c>
      <c r="F20" s="1" t="s">
        <v>64</v>
      </c>
      <c r="G20" t="s">
        <v>65</v>
      </c>
      <c r="H20">
        <v>3659.61</v>
      </c>
      <c r="I20" s="2">
        <v>42173</v>
      </c>
      <c r="J20" s="2">
        <v>42216</v>
      </c>
      <c r="K20">
        <v>3659.61</v>
      </c>
    </row>
    <row r="21" spans="1:11" x14ac:dyDescent="0.25">
      <c r="A21" t="str">
        <f>"ZED139EB4A"</f>
        <v>ZED139EB4A</v>
      </c>
      <c r="B21" t="str">
        <f t="shared" si="0"/>
        <v>06363391001</v>
      </c>
      <c r="C21" t="s">
        <v>15</v>
      </c>
      <c r="D21" t="s">
        <v>66</v>
      </c>
      <c r="E21" t="s">
        <v>17</v>
      </c>
      <c r="F21" s="1" t="s">
        <v>67</v>
      </c>
      <c r="G21" t="s">
        <v>68</v>
      </c>
      <c r="H21">
        <v>0</v>
      </c>
      <c r="I21" s="2">
        <v>41806</v>
      </c>
      <c r="J21" s="2">
        <v>42170</v>
      </c>
      <c r="K21">
        <v>0</v>
      </c>
    </row>
    <row r="22" spans="1:11" x14ac:dyDescent="0.25">
      <c r="A22" t="str">
        <f>"Z55139EB80"</f>
        <v>Z55139EB80</v>
      </c>
      <c r="B22" t="str">
        <f t="shared" si="0"/>
        <v>06363391001</v>
      </c>
      <c r="C22" t="s">
        <v>15</v>
      </c>
      <c r="D22" t="s">
        <v>69</v>
      </c>
      <c r="E22" t="s">
        <v>17</v>
      </c>
      <c r="F22" s="1" t="s">
        <v>67</v>
      </c>
      <c r="G22" t="s">
        <v>68</v>
      </c>
      <c r="H22">
        <v>0</v>
      </c>
      <c r="I22" s="2">
        <v>41807</v>
      </c>
      <c r="J22" s="2">
        <v>42171</v>
      </c>
      <c r="K22">
        <v>177</v>
      </c>
    </row>
    <row r="23" spans="1:11" x14ac:dyDescent="0.25">
      <c r="A23" t="str">
        <f>"Z98139EAEE"</f>
        <v>Z98139EAEE</v>
      </c>
      <c r="B23" t="str">
        <f t="shared" si="0"/>
        <v>06363391001</v>
      </c>
      <c r="C23" t="s">
        <v>15</v>
      </c>
      <c r="D23" t="s">
        <v>70</v>
      </c>
      <c r="E23" t="s">
        <v>17</v>
      </c>
      <c r="F23" s="1" t="s">
        <v>67</v>
      </c>
      <c r="G23" t="s">
        <v>68</v>
      </c>
      <c r="H23">
        <v>0</v>
      </c>
      <c r="I23" s="2">
        <v>41995</v>
      </c>
      <c r="J23" s="2">
        <v>42359</v>
      </c>
      <c r="K23">
        <v>696</v>
      </c>
    </row>
    <row r="24" spans="1:11" x14ac:dyDescent="0.25">
      <c r="A24" t="str">
        <f>"ZEB139EAC0"</f>
        <v>ZEB139EAC0</v>
      </c>
      <c r="B24" t="str">
        <f t="shared" si="0"/>
        <v>06363391001</v>
      </c>
      <c r="C24" t="s">
        <v>15</v>
      </c>
      <c r="D24" t="s">
        <v>71</v>
      </c>
      <c r="E24" t="s">
        <v>17</v>
      </c>
      <c r="F24" s="1" t="s">
        <v>67</v>
      </c>
      <c r="G24" t="s">
        <v>68</v>
      </c>
      <c r="H24">
        <v>0</v>
      </c>
      <c r="I24" s="2">
        <v>41995</v>
      </c>
      <c r="J24" s="2">
        <v>42359</v>
      </c>
      <c r="K24">
        <v>63</v>
      </c>
    </row>
    <row r="25" spans="1:11" x14ac:dyDescent="0.25">
      <c r="A25" t="str">
        <f>"ZD9156FF80"</f>
        <v>ZD9156FF80</v>
      </c>
      <c r="B25" t="str">
        <f t="shared" si="0"/>
        <v>06363391001</v>
      </c>
      <c r="C25" t="s">
        <v>15</v>
      </c>
      <c r="D25" t="s">
        <v>72</v>
      </c>
      <c r="E25" t="s">
        <v>17</v>
      </c>
      <c r="F25" s="1" t="s">
        <v>73</v>
      </c>
      <c r="G25" t="s">
        <v>74</v>
      </c>
      <c r="H25">
        <v>114.07</v>
      </c>
      <c r="I25" s="2">
        <v>42205</v>
      </c>
      <c r="J25" s="2">
        <v>42216</v>
      </c>
      <c r="K25">
        <v>114.07</v>
      </c>
    </row>
    <row r="26" spans="1:11" x14ac:dyDescent="0.25">
      <c r="A26" t="str">
        <f>"ZA01487DCF"</f>
        <v>ZA01487DCF</v>
      </c>
      <c r="B26" t="str">
        <f t="shared" si="0"/>
        <v>06363391001</v>
      </c>
      <c r="C26" t="s">
        <v>15</v>
      </c>
      <c r="D26" t="s">
        <v>75</v>
      </c>
      <c r="E26" t="s">
        <v>17</v>
      </c>
      <c r="F26" s="1" t="s">
        <v>76</v>
      </c>
      <c r="G26" t="s">
        <v>77</v>
      </c>
      <c r="H26">
        <v>904</v>
      </c>
      <c r="I26" s="2">
        <v>42200</v>
      </c>
      <c r="J26" s="2">
        <v>42215</v>
      </c>
      <c r="K26">
        <v>904</v>
      </c>
    </row>
    <row r="27" spans="1:11" x14ac:dyDescent="0.25">
      <c r="A27" t="str">
        <f>"ZD3151E6D7"</f>
        <v>ZD3151E6D7</v>
      </c>
      <c r="B27" t="str">
        <f t="shared" si="0"/>
        <v>06363391001</v>
      </c>
      <c r="C27" t="s">
        <v>15</v>
      </c>
      <c r="D27" t="s">
        <v>78</v>
      </c>
      <c r="E27" t="s">
        <v>17</v>
      </c>
      <c r="F27" s="1" t="s">
        <v>61</v>
      </c>
      <c r="G27" t="s">
        <v>62</v>
      </c>
      <c r="H27">
        <v>3440</v>
      </c>
      <c r="I27" s="2">
        <v>42186</v>
      </c>
      <c r="J27" s="2">
        <v>42247</v>
      </c>
      <c r="K27">
        <v>3440</v>
      </c>
    </row>
    <row r="28" spans="1:11" x14ac:dyDescent="0.25">
      <c r="A28" t="str">
        <f>"ZA61772C66"</f>
        <v>ZA61772C66</v>
      </c>
      <c r="B28" t="str">
        <f t="shared" si="0"/>
        <v>06363391001</v>
      </c>
      <c r="C28" t="s">
        <v>15</v>
      </c>
      <c r="D28" t="s">
        <v>79</v>
      </c>
      <c r="E28" t="s">
        <v>80</v>
      </c>
      <c r="F28" s="1" t="s">
        <v>81</v>
      </c>
      <c r="G28" t="s">
        <v>82</v>
      </c>
      <c r="H28">
        <v>3500</v>
      </c>
      <c r="I28" s="2">
        <v>42359</v>
      </c>
      <c r="J28" s="2">
        <v>42724</v>
      </c>
      <c r="K28">
        <v>807.5</v>
      </c>
    </row>
    <row r="29" spans="1:11" x14ac:dyDescent="0.25">
      <c r="A29" t="str">
        <f>"Z8114352A5"</f>
        <v>Z8114352A5</v>
      </c>
      <c r="B29" t="str">
        <f t="shared" si="0"/>
        <v>06363391001</v>
      </c>
      <c r="C29" t="s">
        <v>15</v>
      </c>
      <c r="D29" t="s">
        <v>83</v>
      </c>
      <c r="E29" t="s">
        <v>17</v>
      </c>
      <c r="F29" s="1" t="s">
        <v>84</v>
      </c>
      <c r="G29" t="s">
        <v>85</v>
      </c>
      <c r="H29">
        <v>640</v>
      </c>
      <c r="I29" s="2">
        <v>42115</v>
      </c>
      <c r="J29" s="2">
        <v>42247</v>
      </c>
      <c r="K29">
        <v>640</v>
      </c>
    </row>
    <row r="30" spans="1:11" x14ac:dyDescent="0.25">
      <c r="A30" t="str">
        <f>"Z2E1573E3E"</f>
        <v>Z2E1573E3E</v>
      </c>
      <c r="B30" t="str">
        <f t="shared" si="0"/>
        <v>06363391001</v>
      </c>
      <c r="C30" t="s">
        <v>15</v>
      </c>
      <c r="D30" t="s">
        <v>86</v>
      </c>
      <c r="E30" t="s">
        <v>80</v>
      </c>
      <c r="F30" s="1" t="s">
        <v>87</v>
      </c>
      <c r="G30" t="s">
        <v>88</v>
      </c>
      <c r="H30">
        <v>8344.0400000000009</v>
      </c>
      <c r="I30" s="2">
        <v>42216</v>
      </c>
      <c r="J30" s="2">
        <v>42247</v>
      </c>
      <c r="K30">
        <v>8344.0400000000009</v>
      </c>
    </row>
    <row r="31" spans="1:11" x14ac:dyDescent="0.25">
      <c r="A31" t="str">
        <f>"Z0814E1581"</f>
        <v>Z0814E1581</v>
      </c>
      <c r="B31" t="str">
        <f t="shared" si="0"/>
        <v>06363391001</v>
      </c>
      <c r="C31" t="s">
        <v>15</v>
      </c>
      <c r="D31" t="s">
        <v>89</v>
      </c>
      <c r="E31" t="s">
        <v>80</v>
      </c>
      <c r="F31" s="1" t="s">
        <v>90</v>
      </c>
      <c r="G31" t="s">
        <v>91</v>
      </c>
      <c r="H31">
        <v>14400.76</v>
      </c>
      <c r="I31" s="2">
        <v>42219</v>
      </c>
      <c r="J31" s="2">
        <v>42308</v>
      </c>
      <c r="K31">
        <v>14400.76</v>
      </c>
    </row>
    <row r="32" spans="1:11" x14ac:dyDescent="0.25">
      <c r="A32" t="str">
        <f>"ZB7156FF29"</f>
        <v>ZB7156FF29</v>
      </c>
      <c r="B32" t="str">
        <f t="shared" si="0"/>
        <v>06363391001</v>
      </c>
      <c r="C32" t="s">
        <v>15</v>
      </c>
      <c r="D32" t="s">
        <v>92</v>
      </c>
      <c r="E32" t="s">
        <v>17</v>
      </c>
      <c r="F32" s="1" t="s">
        <v>93</v>
      </c>
      <c r="G32" t="s">
        <v>94</v>
      </c>
      <c r="H32">
        <v>1900</v>
      </c>
      <c r="I32" s="2">
        <v>42206</v>
      </c>
      <c r="J32" s="2">
        <v>42308</v>
      </c>
      <c r="K32">
        <v>1900</v>
      </c>
    </row>
    <row r="33" spans="1:11" x14ac:dyDescent="0.25">
      <c r="A33" t="str">
        <f>"Z2C169BF54"</f>
        <v>Z2C169BF54</v>
      </c>
      <c r="B33" t="str">
        <f t="shared" si="0"/>
        <v>06363391001</v>
      </c>
      <c r="C33" t="s">
        <v>15</v>
      </c>
      <c r="D33" t="s">
        <v>95</v>
      </c>
      <c r="E33" t="s">
        <v>17</v>
      </c>
      <c r="F33" s="1" t="s">
        <v>96</v>
      </c>
      <c r="G33" t="s">
        <v>97</v>
      </c>
      <c r="H33">
        <v>96.4</v>
      </c>
      <c r="I33" s="2">
        <v>42296</v>
      </c>
      <c r="J33" s="2">
        <v>42369</v>
      </c>
      <c r="K33">
        <v>96.4</v>
      </c>
    </row>
    <row r="34" spans="1:11" x14ac:dyDescent="0.25">
      <c r="A34" t="str">
        <f>"Z361560C88"</f>
        <v>Z361560C88</v>
      </c>
      <c r="B34" t="str">
        <f t="shared" si="0"/>
        <v>06363391001</v>
      </c>
      <c r="C34" t="s">
        <v>15</v>
      </c>
      <c r="D34" t="s">
        <v>98</v>
      </c>
      <c r="E34" t="s">
        <v>17</v>
      </c>
      <c r="F34" s="1" t="s">
        <v>99</v>
      </c>
      <c r="G34" t="s">
        <v>100</v>
      </c>
      <c r="H34">
        <v>9476.7800000000007</v>
      </c>
      <c r="I34" s="2">
        <v>42205</v>
      </c>
      <c r="J34" s="2">
        <v>42247</v>
      </c>
      <c r="K34">
        <v>9476.77</v>
      </c>
    </row>
    <row r="35" spans="1:11" x14ac:dyDescent="0.25">
      <c r="A35" t="str">
        <f>"ZEC1630955"</f>
        <v>ZEC1630955</v>
      </c>
      <c r="B35" t="str">
        <f t="shared" ref="B35:B66" si="1">"06363391001"</f>
        <v>06363391001</v>
      </c>
      <c r="C35" t="s">
        <v>15</v>
      </c>
      <c r="D35" t="s">
        <v>101</v>
      </c>
      <c r="E35" t="s">
        <v>17</v>
      </c>
      <c r="F35" s="1" t="s">
        <v>102</v>
      </c>
      <c r="G35" t="s">
        <v>103</v>
      </c>
      <c r="H35">
        <v>5400</v>
      </c>
      <c r="I35" s="2">
        <v>42278</v>
      </c>
      <c r="J35" s="2">
        <v>42643</v>
      </c>
      <c r="K35">
        <v>5400</v>
      </c>
    </row>
    <row r="36" spans="1:11" x14ac:dyDescent="0.25">
      <c r="A36" t="str">
        <f>"Z0D1705052"</f>
        <v>Z0D1705052</v>
      </c>
      <c r="B36" t="str">
        <f t="shared" si="1"/>
        <v>06363391001</v>
      </c>
      <c r="C36" t="s">
        <v>15</v>
      </c>
      <c r="D36" t="s">
        <v>104</v>
      </c>
      <c r="E36" t="s">
        <v>17</v>
      </c>
      <c r="F36" s="1" t="s">
        <v>51</v>
      </c>
      <c r="G36" t="s">
        <v>52</v>
      </c>
      <c r="H36">
        <v>594</v>
      </c>
      <c r="I36" s="2">
        <v>42300</v>
      </c>
      <c r="J36" s="2">
        <v>42308</v>
      </c>
      <c r="K36">
        <v>594</v>
      </c>
    </row>
    <row r="37" spans="1:11" x14ac:dyDescent="0.25">
      <c r="A37" t="str">
        <f>"Z0716D7346"</f>
        <v>Z0716D7346</v>
      </c>
      <c r="B37" t="str">
        <f t="shared" si="1"/>
        <v>06363391001</v>
      </c>
      <c r="C37" t="s">
        <v>15</v>
      </c>
      <c r="D37" t="s">
        <v>105</v>
      </c>
      <c r="E37" t="s">
        <v>17</v>
      </c>
      <c r="F37" s="1" t="s">
        <v>106</v>
      </c>
      <c r="G37" t="s">
        <v>107</v>
      </c>
      <c r="H37">
        <v>812.5</v>
      </c>
      <c r="I37" s="2">
        <v>42307</v>
      </c>
      <c r="J37" s="2">
        <v>42338</v>
      </c>
      <c r="K37">
        <v>812.5</v>
      </c>
    </row>
    <row r="38" spans="1:11" x14ac:dyDescent="0.25">
      <c r="A38" t="str">
        <f>"Z4617347DC"</f>
        <v>Z4617347DC</v>
      </c>
      <c r="B38" t="str">
        <f t="shared" si="1"/>
        <v>06363391001</v>
      </c>
      <c r="C38" t="s">
        <v>15</v>
      </c>
      <c r="D38" t="s">
        <v>108</v>
      </c>
      <c r="E38" t="s">
        <v>17</v>
      </c>
      <c r="F38" s="1" t="s">
        <v>109</v>
      </c>
      <c r="G38" t="s">
        <v>110</v>
      </c>
      <c r="H38">
        <v>4000</v>
      </c>
      <c r="I38" s="2">
        <v>42005</v>
      </c>
      <c r="J38" s="2">
        <v>42735</v>
      </c>
      <c r="K38">
        <v>2577.6999999999998</v>
      </c>
    </row>
    <row r="39" spans="1:11" x14ac:dyDescent="0.25">
      <c r="A39" t="str">
        <f>"ZD714F0891"</f>
        <v>ZD714F0891</v>
      </c>
      <c r="B39" t="str">
        <f t="shared" si="1"/>
        <v>06363391001</v>
      </c>
      <c r="C39" t="s">
        <v>15</v>
      </c>
      <c r="D39" t="s">
        <v>111</v>
      </c>
      <c r="E39" t="s">
        <v>112</v>
      </c>
      <c r="F39" s="1" t="s">
        <v>113</v>
      </c>
      <c r="G39" t="s">
        <v>114</v>
      </c>
      <c r="H39">
        <v>8007</v>
      </c>
      <c r="I39" s="2">
        <v>42271</v>
      </c>
      <c r="J39" s="2">
        <v>42300</v>
      </c>
      <c r="K39">
        <v>8007</v>
      </c>
    </row>
    <row r="40" spans="1:11" x14ac:dyDescent="0.25">
      <c r="A40" t="str">
        <f>"Z4216B5063"</f>
        <v>Z4216B5063</v>
      </c>
      <c r="B40" t="str">
        <f t="shared" si="1"/>
        <v>06363391001</v>
      </c>
      <c r="C40" t="s">
        <v>15</v>
      </c>
      <c r="D40" t="s">
        <v>115</v>
      </c>
      <c r="E40" t="s">
        <v>17</v>
      </c>
      <c r="F40" s="1" t="s">
        <v>116</v>
      </c>
      <c r="G40" t="s">
        <v>114</v>
      </c>
      <c r="H40">
        <v>8500</v>
      </c>
      <c r="I40" s="2">
        <v>42310</v>
      </c>
      <c r="J40" s="2">
        <v>42336</v>
      </c>
      <c r="K40">
        <v>8500</v>
      </c>
    </row>
    <row r="41" spans="1:11" x14ac:dyDescent="0.25">
      <c r="A41" t="str">
        <f>"Z9A1549679"</f>
        <v>Z9A1549679</v>
      </c>
      <c r="B41" t="str">
        <f t="shared" si="1"/>
        <v>06363391001</v>
      </c>
      <c r="C41" t="s">
        <v>15</v>
      </c>
      <c r="D41" t="s">
        <v>117</v>
      </c>
      <c r="E41" t="s">
        <v>17</v>
      </c>
      <c r="F41" s="1" t="s">
        <v>99</v>
      </c>
      <c r="G41" t="s">
        <v>100</v>
      </c>
      <c r="H41">
        <v>1000</v>
      </c>
      <c r="I41" s="2">
        <v>42198</v>
      </c>
      <c r="J41" s="2">
        <v>42216</v>
      </c>
      <c r="K41">
        <v>1000</v>
      </c>
    </row>
    <row r="42" spans="1:11" x14ac:dyDescent="0.25">
      <c r="A42" t="str">
        <f>"Z2A171221D"</f>
        <v>Z2A171221D</v>
      </c>
      <c r="B42" t="str">
        <f t="shared" si="1"/>
        <v>06363391001</v>
      </c>
      <c r="C42" t="s">
        <v>15</v>
      </c>
      <c r="D42" t="s">
        <v>118</v>
      </c>
      <c r="E42" t="s">
        <v>17</v>
      </c>
      <c r="F42" s="1" t="s">
        <v>30</v>
      </c>
      <c r="G42" t="s">
        <v>31</v>
      </c>
      <c r="H42">
        <v>520</v>
      </c>
      <c r="I42" s="2">
        <v>42321</v>
      </c>
      <c r="J42" s="2">
        <v>42369</v>
      </c>
      <c r="K42">
        <v>520</v>
      </c>
    </row>
    <row r="43" spans="1:11" x14ac:dyDescent="0.25">
      <c r="A43" t="str">
        <f>"Z21175A4A4"</f>
        <v>Z21175A4A4</v>
      </c>
      <c r="B43" t="str">
        <f t="shared" si="1"/>
        <v>06363391001</v>
      </c>
      <c r="C43" t="s">
        <v>15</v>
      </c>
      <c r="D43" t="s">
        <v>119</v>
      </c>
      <c r="E43" t="s">
        <v>80</v>
      </c>
      <c r="F43" s="1" t="s">
        <v>120</v>
      </c>
      <c r="G43" t="s">
        <v>121</v>
      </c>
      <c r="H43">
        <v>10147.91</v>
      </c>
      <c r="I43" s="2">
        <v>42352</v>
      </c>
      <c r="J43" s="2">
        <v>42369</v>
      </c>
      <c r="K43">
        <v>10147.9</v>
      </c>
    </row>
    <row r="44" spans="1:11" x14ac:dyDescent="0.25">
      <c r="A44" t="str">
        <f>"Z3F1396A08"</f>
        <v>Z3F1396A08</v>
      </c>
      <c r="B44" t="str">
        <f t="shared" si="1"/>
        <v>06363391001</v>
      </c>
      <c r="C44" t="s">
        <v>15</v>
      </c>
      <c r="D44" t="s">
        <v>122</v>
      </c>
      <c r="E44" t="s">
        <v>17</v>
      </c>
      <c r="F44" s="1" t="s">
        <v>33</v>
      </c>
      <c r="G44" t="s">
        <v>34</v>
      </c>
      <c r="H44">
        <v>2088.61</v>
      </c>
      <c r="I44" s="2">
        <v>42075</v>
      </c>
      <c r="J44" s="2">
        <v>42185</v>
      </c>
      <c r="K44">
        <v>2088.61</v>
      </c>
    </row>
    <row r="45" spans="1:11" x14ac:dyDescent="0.25">
      <c r="A45" t="str">
        <f>"ZB01399346"</f>
        <v>ZB01399346</v>
      </c>
      <c r="B45" t="str">
        <f t="shared" si="1"/>
        <v>06363391001</v>
      </c>
      <c r="C45" t="s">
        <v>15</v>
      </c>
      <c r="D45" t="s">
        <v>123</v>
      </c>
      <c r="E45" t="s">
        <v>17</v>
      </c>
      <c r="F45" s="1" t="s">
        <v>93</v>
      </c>
      <c r="G45" t="s">
        <v>94</v>
      </c>
      <c r="H45">
        <v>1003.84</v>
      </c>
      <c r="I45" s="2">
        <v>42075</v>
      </c>
      <c r="J45" s="2">
        <v>42185</v>
      </c>
      <c r="K45">
        <v>1003.84</v>
      </c>
    </row>
    <row r="46" spans="1:11" x14ac:dyDescent="0.25">
      <c r="A46" t="str">
        <f>"Z36142F1F4"</f>
        <v>Z36142F1F4</v>
      </c>
      <c r="B46" t="str">
        <f t="shared" si="1"/>
        <v>06363391001</v>
      </c>
      <c r="C46" t="s">
        <v>15</v>
      </c>
      <c r="D46" t="s">
        <v>124</v>
      </c>
      <c r="E46" t="s">
        <v>17</v>
      </c>
      <c r="F46" s="1" t="s">
        <v>125</v>
      </c>
      <c r="G46" t="s">
        <v>126</v>
      </c>
      <c r="H46">
        <v>100</v>
      </c>
      <c r="I46" s="2">
        <v>42114</v>
      </c>
      <c r="J46" s="2">
        <v>42115</v>
      </c>
      <c r="K46">
        <v>100</v>
      </c>
    </row>
    <row r="47" spans="1:11" x14ac:dyDescent="0.25">
      <c r="A47" t="str">
        <f>"ZA314C66B2"</f>
        <v>ZA314C66B2</v>
      </c>
      <c r="B47" t="str">
        <f t="shared" si="1"/>
        <v>06363391001</v>
      </c>
      <c r="C47" t="s">
        <v>15</v>
      </c>
      <c r="D47" t="s">
        <v>127</v>
      </c>
      <c r="E47" t="s">
        <v>17</v>
      </c>
      <c r="F47" s="1" t="s">
        <v>128</v>
      </c>
      <c r="G47" t="s">
        <v>129</v>
      </c>
      <c r="H47">
        <v>500</v>
      </c>
      <c r="I47" s="2">
        <v>42153</v>
      </c>
      <c r="J47" s="2">
        <v>42158</v>
      </c>
      <c r="K47">
        <v>500</v>
      </c>
    </row>
    <row r="48" spans="1:11" x14ac:dyDescent="0.25">
      <c r="A48" t="str">
        <f>"ZEE16CF549"</f>
        <v>ZEE16CF549</v>
      </c>
      <c r="B48" t="str">
        <f t="shared" si="1"/>
        <v>06363391001</v>
      </c>
      <c r="C48" t="s">
        <v>15</v>
      </c>
      <c r="D48" t="s">
        <v>130</v>
      </c>
      <c r="E48" t="s">
        <v>17</v>
      </c>
      <c r="F48" s="1" t="s">
        <v>51</v>
      </c>
      <c r="G48" t="s">
        <v>52</v>
      </c>
      <c r="H48">
        <v>2747</v>
      </c>
      <c r="I48" s="2">
        <v>42255</v>
      </c>
      <c r="J48" s="2">
        <v>42277</v>
      </c>
      <c r="K48">
        <v>2747</v>
      </c>
    </row>
    <row r="49" spans="1:11" x14ac:dyDescent="0.25">
      <c r="A49" t="str">
        <f>"Z421644744"</f>
        <v>Z421644744</v>
      </c>
      <c r="B49" t="str">
        <f t="shared" si="1"/>
        <v>06363391001</v>
      </c>
      <c r="C49" t="s">
        <v>15</v>
      </c>
      <c r="D49" t="s">
        <v>131</v>
      </c>
      <c r="E49" t="s">
        <v>17</v>
      </c>
      <c r="F49" s="1" t="s">
        <v>93</v>
      </c>
      <c r="G49" t="s">
        <v>94</v>
      </c>
      <c r="H49">
        <v>460.69</v>
      </c>
      <c r="I49" s="2">
        <v>42277</v>
      </c>
      <c r="J49" s="2">
        <v>42338</v>
      </c>
      <c r="K49">
        <v>460.69</v>
      </c>
    </row>
    <row r="50" spans="1:11" x14ac:dyDescent="0.25">
      <c r="A50" t="str">
        <f>"649967557C"</f>
        <v>649967557C</v>
      </c>
      <c r="B50" t="str">
        <f t="shared" si="1"/>
        <v>06363391001</v>
      </c>
      <c r="C50" t="s">
        <v>15</v>
      </c>
      <c r="D50" t="s">
        <v>132</v>
      </c>
      <c r="E50" t="s">
        <v>133</v>
      </c>
      <c r="F50" s="1" t="s">
        <v>134</v>
      </c>
      <c r="G50" t="s">
        <v>135</v>
      </c>
      <c r="H50">
        <v>3000</v>
      </c>
      <c r="I50" s="2">
        <v>42342</v>
      </c>
      <c r="J50" s="2">
        <v>43406</v>
      </c>
      <c r="K50">
        <v>1564.49</v>
      </c>
    </row>
    <row r="51" spans="1:11" x14ac:dyDescent="0.25">
      <c r="A51" t="str">
        <f>"Z4317122F8"</f>
        <v>Z4317122F8</v>
      </c>
      <c r="B51" t="str">
        <f t="shared" si="1"/>
        <v>06363391001</v>
      </c>
      <c r="C51" t="s">
        <v>15</v>
      </c>
      <c r="D51" t="s">
        <v>136</v>
      </c>
      <c r="E51" t="s">
        <v>17</v>
      </c>
      <c r="F51" s="1" t="s">
        <v>21</v>
      </c>
      <c r="G51" t="s">
        <v>22</v>
      </c>
      <c r="H51">
        <v>1450</v>
      </c>
      <c r="I51" s="2">
        <v>42327</v>
      </c>
      <c r="J51" s="2">
        <v>42327</v>
      </c>
      <c r="K51">
        <v>1450</v>
      </c>
    </row>
    <row r="52" spans="1:11" x14ac:dyDescent="0.25">
      <c r="A52" t="str">
        <f>"ZD617857A2"</f>
        <v>ZD617857A2</v>
      </c>
      <c r="B52" t="str">
        <f t="shared" si="1"/>
        <v>06363391001</v>
      </c>
      <c r="C52" t="s">
        <v>15</v>
      </c>
      <c r="D52" t="s">
        <v>137</v>
      </c>
      <c r="E52" t="s">
        <v>17</v>
      </c>
      <c r="F52" s="1" t="s">
        <v>21</v>
      </c>
      <c r="G52" t="s">
        <v>22</v>
      </c>
      <c r="H52">
        <v>1981</v>
      </c>
      <c r="I52" s="2">
        <v>42360</v>
      </c>
      <c r="J52" s="2">
        <v>42360</v>
      </c>
      <c r="K52">
        <v>1980.33</v>
      </c>
    </row>
    <row r="53" spans="1:11" x14ac:dyDescent="0.25">
      <c r="A53" t="str">
        <f>"Z5617BEC30"</f>
        <v>Z5617BEC30</v>
      </c>
      <c r="B53" t="str">
        <f t="shared" si="1"/>
        <v>06363391001</v>
      </c>
      <c r="C53" t="s">
        <v>15</v>
      </c>
      <c r="D53" t="s">
        <v>138</v>
      </c>
      <c r="E53" t="s">
        <v>17</v>
      </c>
      <c r="F53" s="1" t="s">
        <v>139</v>
      </c>
      <c r="G53" t="s">
        <v>140</v>
      </c>
      <c r="H53">
        <v>1920</v>
      </c>
      <c r="I53" s="2">
        <v>42380</v>
      </c>
      <c r="J53" s="2">
        <v>42381</v>
      </c>
      <c r="K53">
        <v>1920</v>
      </c>
    </row>
    <row r="54" spans="1:11" x14ac:dyDescent="0.25">
      <c r="A54" t="str">
        <f>"Z5416EA944"</f>
        <v>Z5416EA944</v>
      </c>
      <c r="B54" t="str">
        <f t="shared" si="1"/>
        <v>06363391001</v>
      </c>
      <c r="C54" t="s">
        <v>15</v>
      </c>
      <c r="D54" t="s">
        <v>141</v>
      </c>
      <c r="E54" t="s">
        <v>17</v>
      </c>
      <c r="F54" s="1" t="s">
        <v>142</v>
      </c>
      <c r="G54" t="s">
        <v>140</v>
      </c>
      <c r="H54">
        <v>3800</v>
      </c>
      <c r="I54" s="2">
        <v>42340</v>
      </c>
      <c r="J54" s="2">
        <v>42359</v>
      </c>
      <c r="K54">
        <v>3800</v>
      </c>
    </row>
    <row r="55" spans="1:11" x14ac:dyDescent="0.25">
      <c r="A55" t="str">
        <f>"ZC817305E9"</f>
        <v>ZC817305E9</v>
      </c>
      <c r="B55" t="str">
        <f t="shared" si="1"/>
        <v>06363391001</v>
      </c>
      <c r="C55" t="s">
        <v>15</v>
      </c>
      <c r="D55" t="s">
        <v>143</v>
      </c>
      <c r="E55" t="s">
        <v>17</v>
      </c>
      <c r="F55" s="1" t="s">
        <v>144</v>
      </c>
      <c r="G55" t="s">
        <v>145</v>
      </c>
      <c r="H55">
        <v>38238.1</v>
      </c>
      <c r="I55" s="2">
        <v>42331</v>
      </c>
      <c r="J55" s="2">
        <v>42368</v>
      </c>
      <c r="K55">
        <v>38238.1</v>
      </c>
    </row>
    <row r="56" spans="1:11" x14ac:dyDescent="0.25">
      <c r="A56" t="str">
        <f>"ZCF17887C0"</f>
        <v>ZCF17887C0</v>
      </c>
      <c r="B56" t="str">
        <f t="shared" si="1"/>
        <v>06363391001</v>
      </c>
      <c r="C56" t="s">
        <v>15</v>
      </c>
      <c r="D56" t="s">
        <v>146</v>
      </c>
      <c r="E56" t="s">
        <v>80</v>
      </c>
      <c r="F56" s="1" t="s">
        <v>147</v>
      </c>
      <c r="G56" t="s">
        <v>148</v>
      </c>
      <c r="H56">
        <v>1031.5</v>
      </c>
      <c r="I56" s="2">
        <v>42360</v>
      </c>
      <c r="J56" s="2">
        <v>42369</v>
      </c>
      <c r="K56">
        <v>897.4</v>
      </c>
    </row>
    <row r="57" spans="1:11" x14ac:dyDescent="0.25">
      <c r="A57" t="str">
        <f>"Z2E1761304"</f>
        <v>Z2E1761304</v>
      </c>
      <c r="B57" t="str">
        <f t="shared" si="1"/>
        <v>06363391001</v>
      </c>
      <c r="C57" t="s">
        <v>15</v>
      </c>
      <c r="D57" t="s">
        <v>149</v>
      </c>
      <c r="E57" t="s">
        <v>80</v>
      </c>
      <c r="F57" s="1" t="s">
        <v>150</v>
      </c>
      <c r="G57" t="s">
        <v>151</v>
      </c>
      <c r="H57">
        <v>3221.88</v>
      </c>
      <c r="I57" s="2">
        <v>42355</v>
      </c>
      <c r="J57" s="2">
        <v>42369</v>
      </c>
      <c r="K57">
        <v>3216.98</v>
      </c>
    </row>
    <row r="58" spans="1:11" x14ac:dyDescent="0.25">
      <c r="A58" t="str">
        <f>"ZF41695470"</f>
        <v>ZF41695470</v>
      </c>
      <c r="B58" t="str">
        <f t="shared" si="1"/>
        <v>06363391001</v>
      </c>
      <c r="C58" t="s">
        <v>15</v>
      </c>
      <c r="D58" t="s">
        <v>152</v>
      </c>
      <c r="E58" t="s">
        <v>17</v>
      </c>
      <c r="F58" s="1" t="s">
        <v>153</v>
      </c>
      <c r="G58" t="s">
        <v>154</v>
      </c>
      <c r="H58">
        <v>3705</v>
      </c>
      <c r="I58" s="2">
        <v>42353</v>
      </c>
      <c r="J58" s="2">
        <v>42360</v>
      </c>
      <c r="K58">
        <v>3705</v>
      </c>
    </row>
    <row r="59" spans="1:11" x14ac:dyDescent="0.25">
      <c r="A59" t="str">
        <f>"ZD4175ED66"</f>
        <v>ZD4175ED66</v>
      </c>
      <c r="B59" t="str">
        <f t="shared" si="1"/>
        <v>06363391001</v>
      </c>
      <c r="C59" t="s">
        <v>15</v>
      </c>
      <c r="D59" t="s">
        <v>155</v>
      </c>
      <c r="E59" t="s">
        <v>80</v>
      </c>
      <c r="F59" s="1" t="s">
        <v>156</v>
      </c>
      <c r="G59" t="s">
        <v>157</v>
      </c>
      <c r="H59">
        <v>13217</v>
      </c>
      <c r="I59" s="2">
        <v>42359</v>
      </c>
      <c r="J59" s="2">
        <v>42369</v>
      </c>
      <c r="K59">
        <v>13217</v>
      </c>
    </row>
    <row r="60" spans="1:11" x14ac:dyDescent="0.25">
      <c r="A60" t="str">
        <f>"ZEE16E72B0"</f>
        <v>ZEE16E72B0</v>
      </c>
      <c r="B60" t="str">
        <f t="shared" si="1"/>
        <v>06363391001</v>
      </c>
      <c r="C60" t="s">
        <v>15</v>
      </c>
      <c r="D60" t="s">
        <v>158</v>
      </c>
      <c r="E60" t="s">
        <v>17</v>
      </c>
      <c r="F60" s="1" t="s">
        <v>27</v>
      </c>
      <c r="G60" t="s">
        <v>28</v>
      </c>
      <c r="H60">
        <v>120</v>
      </c>
      <c r="I60" s="2">
        <v>42286</v>
      </c>
      <c r="J60" s="2">
        <v>42308</v>
      </c>
      <c r="K60">
        <v>0</v>
      </c>
    </row>
    <row r="61" spans="1:11" x14ac:dyDescent="0.25">
      <c r="A61" t="str">
        <f>"ZD61732814"</f>
        <v>ZD61732814</v>
      </c>
      <c r="B61" t="str">
        <f t="shared" si="1"/>
        <v>06363391001</v>
      </c>
      <c r="C61" t="s">
        <v>15</v>
      </c>
      <c r="D61" t="s">
        <v>159</v>
      </c>
      <c r="E61" t="s">
        <v>17</v>
      </c>
      <c r="F61" s="1" t="s">
        <v>160</v>
      </c>
      <c r="G61" t="s">
        <v>161</v>
      </c>
      <c r="H61">
        <v>0</v>
      </c>
      <c r="I61" s="2">
        <v>42334</v>
      </c>
      <c r="J61" s="2">
        <v>42699</v>
      </c>
      <c r="K61">
        <v>431</v>
      </c>
    </row>
    <row r="62" spans="1:11" x14ac:dyDescent="0.25">
      <c r="A62" t="str">
        <f>"ZE5168961B"</f>
        <v>ZE5168961B</v>
      </c>
      <c r="B62" t="str">
        <f t="shared" si="1"/>
        <v>06363391001</v>
      </c>
      <c r="C62" t="s">
        <v>15</v>
      </c>
      <c r="D62" t="s">
        <v>162</v>
      </c>
      <c r="E62" t="s">
        <v>17</v>
      </c>
      <c r="F62" s="1" t="s">
        <v>163</v>
      </c>
      <c r="G62" t="s">
        <v>114</v>
      </c>
      <c r="H62">
        <v>4050</v>
      </c>
      <c r="I62" s="2">
        <v>42318</v>
      </c>
      <c r="J62" s="2">
        <v>42321</v>
      </c>
      <c r="K62">
        <v>4034.76</v>
      </c>
    </row>
    <row r="63" spans="1:11" x14ac:dyDescent="0.25">
      <c r="A63" t="str">
        <f>"ZAD16BDD00"</f>
        <v>ZAD16BDD00</v>
      </c>
      <c r="B63" t="str">
        <f t="shared" si="1"/>
        <v>06363391001</v>
      </c>
      <c r="C63" t="s">
        <v>15</v>
      </c>
      <c r="D63" t="s">
        <v>164</v>
      </c>
      <c r="E63" t="s">
        <v>17</v>
      </c>
      <c r="F63" s="1" t="s">
        <v>61</v>
      </c>
      <c r="G63" t="s">
        <v>62</v>
      </c>
      <c r="H63">
        <v>3440</v>
      </c>
      <c r="I63" s="2">
        <v>42309</v>
      </c>
      <c r="J63" s="2">
        <v>42369</v>
      </c>
      <c r="K63">
        <v>3440</v>
      </c>
    </row>
    <row r="64" spans="1:11" x14ac:dyDescent="0.25">
      <c r="A64" t="str">
        <f>"Z4115C7FAA"</f>
        <v>Z4115C7FAA</v>
      </c>
      <c r="B64" t="str">
        <f t="shared" si="1"/>
        <v>06363391001</v>
      </c>
      <c r="C64" t="s">
        <v>15</v>
      </c>
      <c r="D64" t="s">
        <v>165</v>
      </c>
      <c r="E64" t="s">
        <v>17</v>
      </c>
      <c r="F64" s="1" t="s">
        <v>166</v>
      </c>
      <c r="G64" t="s">
        <v>103</v>
      </c>
      <c r="H64">
        <v>494.97</v>
      </c>
      <c r="I64" s="2">
        <v>42248</v>
      </c>
      <c r="J64" s="2">
        <v>42277</v>
      </c>
      <c r="K64">
        <v>494.97</v>
      </c>
    </row>
    <row r="65" spans="1:11" x14ac:dyDescent="0.25">
      <c r="A65" t="str">
        <f>"ZE416289AD"</f>
        <v>ZE416289AD</v>
      </c>
      <c r="B65" t="str">
        <f t="shared" si="1"/>
        <v>06363391001</v>
      </c>
      <c r="C65" t="s">
        <v>15</v>
      </c>
      <c r="D65" t="s">
        <v>167</v>
      </c>
      <c r="E65" t="s">
        <v>17</v>
      </c>
      <c r="F65" s="1" t="s">
        <v>61</v>
      </c>
      <c r="G65" t="s">
        <v>62</v>
      </c>
      <c r="H65">
        <v>1720</v>
      </c>
      <c r="I65" s="2">
        <v>42278</v>
      </c>
      <c r="J65" s="2">
        <v>42308</v>
      </c>
      <c r="K65">
        <v>1720</v>
      </c>
    </row>
    <row r="66" spans="1:11" x14ac:dyDescent="0.25">
      <c r="A66" t="str">
        <f>"ZD0151E7FE"</f>
        <v>ZD0151E7FE</v>
      </c>
      <c r="B66" t="str">
        <f t="shared" si="1"/>
        <v>06363391001</v>
      </c>
      <c r="C66" t="s">
        <v>15</v>
      </c>
      <c r="D66" t="s">
        <v>168</v>
      </c>
      <c r="E66" t="s">
        <v>17</v>
      </c>
      <c r="F66" s="1" t="s">
        <v>166</v>
      </c>
      <c r="G66" t="s">
        <v>103</v>
      </c>
      <c r="H66">
        <v>989.94</v>
      </c>
      <c r="I66" s="2">
        <v>42186</v>
      </c>
      <c r="J66" s="2">
        <v>42247</v>
      </c>
      <c r="K66">
        <v>989.94</v>
      </c>
    </row>
    <row r="67" spans="1:11" x14ac:dyDescent="0.25">
      <c r="A67" t="str">
        <f>"Z9916C94D7"</f>
        <v>Z9916C94D7</v>
      </c>
      <c r="B67" t="str">
        <f t="shared" ref="B67:B80" si="2">"06363391001"</f>
        <v>06363391001</v>
      </c>
      <c r="C67" t="s">
        <v>15</v>
      </c>
      <c r="D67" t="s">
        <v>169</v>
      </c>
      <c r="E67" t="s">
        <v>17</v>
      </c>
      <c r="F67" s="1" t="s">
        <v>170</v>
      </c>
      <c r="G67" t="s">
        <v>171</v>
      </c>
      <c r="H67">
        <v>22951</v>
      </c>
      <c r="I67" s="2">
        <v>42306</v>
      </c>
      <c r="J67" s="2">
        <v>42369</v>
      </c>
      <c r="K67">
        <v>22602.5</v>
      </c>
    </row>
    <row r="68" spans="1:11" x14ac:dyDescent="0.25">
      <c r="A68" t="str">
        <f>"Z5516EE944"</f>
        <v>Z5516EE944</v>
      </c>
      <c r="B68" t="str">
        <f t="shared" si="2"/>
        <v>06363391001</v>
      </c>
      <c r="C68" t="s">
        <v>15</v>
      </c>
      <c r="D68" t="s">
        <v>172</v>
      </c>
      <c r="E68" t="s">
        <v>17</v>
      </c>
      <c r="F68" s="1" t="s">
        <v>173</v>
      </c>
      <c r="G68" t="s">
        <v>114</v>
      </c>
      <c r="H68">
        <v>2250</v>
      </c>
      <c r="I68" s="2">
        <v>42388</v>
      </c>
      <c r="J68" s="2">
        <v>42398</v>
      </c>
      <c r="K68">
        <v>2250</v>
      </c>
    </row>
    <row r="69" spans="1:11" x14ac:dyDescent="0.25">
      <c r="A69" t="str">
        <f>"ZBE1715F93"</f>
        <v>ZBE1715F93</v>
      </c>
      <c r="B69" t="str">
        <f t="shared" si="2"/>
        <v>06363391001</v>
      </c>
      <c r="C69" t="s">
        <v>15</v>
      </c>
      <c r="D69" t="s">
        <v>174</v>
      </c>
      <c r="E69" t="s">
        <v>17</v>
      </c>
      <c r="F69" s="1" t="s">
        <v>175</v>
      </c>
      <c r="G69" t="s">
        <v>176</v>
      </c>
      <c r="H69">
        <v>276</v>
      </c>
      <c r="I69" s="2">
        <v>42321</v>
      </c>
      <c r="J69" s="2">
        <v>42328</v>
      </c>
      <c r="K69">
        <v>226.23</v>
      </c>
    </row>
    <row r="70" spans="1:11" x14ac:dyDescent="0.25">
      <c r="A70" t="str">
        <f>"Z8713C87EE"</f>
        <v>Z8713C87EE</v>
      </c>
      <c r="B70" t="str">
        <f t="shared" si="2"/>
        <v>06363391001</v>
      </c>
      <c r="C70" t="s">
        <v>15</v>
      </c>
      <c r="D70" t="s">
        <v>177</v>
      </c>
      <c r="E70" t="s">
        <v>17</v>
      </c>
      <c r="F70" s="1" t="s">
        <v>178</v>
      </c>
      <c r="G70" t="s">
        <v>179</v>
      </c>
      <c r="H70">
        <v>1043.51</v>
      </c>
      <c r="I70" s="2">
        <v>42087</v>
      </c>
      <c r="J70" s="2">
        <v>42124</v>
      </c>
      <c r="K70">
        <v>1043.51</v>
      </c>
    </row>
    <row r="71" spans="1:11" x14ac:dyDescent="0.25">
      <c r="A71" t="str">
        <f>"ZE714E5974"</f>
        <v>ZE714E5974</v>
      </c>
      <c r="B71" t="str">
        <f t="shared" si="2"/>
        <v>06363391001</v>
      </c>
      <c r="C71" t="s">
        <v>15</v>
      </c>
      <c r="D71" t="s">
        <v>180</v>
      </c>
      <c r="E71" t="s">
        <v>17</v>
      </c>
      <c r="F71" s="1" t="s">
        <v>181</v>
      </c>
      <c r="G71" t="s">
        <v>182</v>
      </c>
      <c r="H71">
        <v>680</v>
      </c>
      <c r="I71" s="2">
        <v>42174</v>
      </c>
      <c r="J71" s="2">
        <v>42308</v>
      </c>
      <c r="K71">
        <v>680</v>
      </c>
    </row>
    <row r="72" spans="1:11" x14ac:dyDescent="0.25">
      <c r="A72" t="str">
        <f>"Z921730806"</f>
        <v>Z921730806</v>
      </c>
      <c r="B72" t="str">
        <f t="shared" si="2"/>
        <v>06363391001</v>
      </c>
      <c r="C72" t="s">
        <v>15</v>
      </c>
      <c r="D72" t="s">
        <v>183</v>
      </c>
      <c r="E72" t="s">
        <v>80</v>
      </c>
      <c r="F72" s="1" t="s">
        <v>184</v>
      </c>
      <c r="G72" t="s">
        <v>77</v>
      </c>
      <c r="H72">
        <v>6775.8</v>
      </c>
      <c r="I72" s="2">
        <v>42349</v>
      </c>
      <c r="J72" s="2">
        <v>42369</v>
      </c>
      <c r="K72">
        <v>6775.8</v>
      </c>
    </row>
    <row r="73" spans="1:11" x14ac:dyDescent="0.25">
      <c r="A73" t="str">
        <f>"ZF216A441D"</f>
        <v>ZF216A441D</v>
      </c>
      <c r="B73" t="str">
        <f t="shared" si="2"/>
        <v>06363391001</v>
      </c>
      <c r="C73" t="s">
        <v>15</v>
      </c>
      <c r="D73" t="s">
        <v>185</v>
      </c>
      <c r="E73" t="s">
        <v>80</v>
      </c>
      <c r="F73" s="1" t="s">
        <v>186</v>
      </c>
      <c r="G73" t="s">
        <v>187</v>
      </c>
      <c r="H73">
        <v>13950</v>
      </c>
      <c r="I73" s="2">
        <v>42338</v>
      </c>
      <c r="J73" s="2">
        <v>42369</v>
      </c>
      <c r="K73">
        <v>13950</v>
      </c>
    </row>
    <row r="74" spans="1:11" x14ac:dyDescent="0.25">
      <c r="A74" t="str">
        <f>"Z5718BB10C"</f>
        <v>Z5718BB10C</v>
      </c>
      <c r="B74" t="str">
        <f t="shared" si="2"/>
        <v>06363391001</v>
      </c>
      <c r="C74" t="s">
        <v>15</v>
      </c>
      <c r="D74" t="s">
        <v>188</v>
      </c>
      <c r="E74" t="s">
        <v>17</v>
      </c>
      <c r="F74" s="1" t="s">
        <v>189</v>
      </c>
      <c r="G74" t="s">
        <v>190</v>
      </c>
      <c r="H74">
        <v>150</v>
      </c>
      <c r="I74" s="2">
        <v>42339</v>
      </c>
      <c r="J74" s="2">
        <v>42339</v>
      </c>
      <c r="K74">
        <v>150</v>
      </c>
    </row>
    <row r="75" spans="1:11" x14ac:dyDescent="0.25">
      <c r="A75" t="str">
        <f>"Z9A141E1DD"</f>
        <v>Z9A141E1DD</v>
      </c>
      <c r="B75" t="str">
        <f t="shared" si="2"/>
        <v>06363391001</v>
      </c>
      <c r="C75" t="s">
        <v>15</v>
      </c>
      <c r="D75" t="s">
        <v>191</v>
      </c>
      <c r="E75" t="s">
        <v>17</v>
      </c>
      <c r="F75" s="1" t="s">
        <v>192</v>
      </c>
      <c r="G75" t="s">
        <v>193</v>
      </c>
      <c r="H75">
        <v>840</v>
      </c>
      <c r="I75" s="2">
        <v>42125</v>
      </c>
      <c r="J75" s="2">
        <v>42490</v>
      </c>
      <c r="K75">
        <v>840</v>
      </c>
    </row>
    <row r="76" spans="1:11" x14ac:dyDescent="0.25">
      <c r="A76" t="str">
        <f>"Z3515C805A"</f>
        <v>Z3515C805A</v>
      </c>
      <c r="B76" t="str">
        <f t="shared" si="2"/>
        <v>06363391001</v>
      </c>
      <c r="C76" t="s">
        <v>15</v>
      </c>
      <c r="D76" t="s">
        <v>194</v>
      </c>
      <c r="E76" t="s">
        <v>17</v>
      </c>
      <c r="F76" s="1" t="s">
        <v>61</v>
      </c>
      <c r="G76" t="s">
        <v>62</v>
      </c>
      <c r="H76">
        <v>1720</v>
      </c>
      <c r="I76" s="2">
        <v>42248</v>
      </c>
      <c r="J76" s="2">
        <v>42277</v>
      </c>
      <c r="K76">
        <v>1720</v>
      </c>
    </row>
    <row r="77" spans="1:11" x14ac:dyDescent="0.25">
      <c r="A77" t="str">
        <f>"Z1E17BAFFE"</f>
        <v>Z1E17BAFFE</v>
      </c>
      <c r="B77" t="str">
        <f t="shared" si="2"/>
        <v>06363391001</v>
      </c>
      <c r="C77" t="s">
        <v>15</v>
      </c>
      <c r="D77" t="s">
        <v>195</v>
      </c>
      <c r="E77" t="s">
        <v>17</v>
      </c>
      <c r="F77" s="1" t="s">
        <v>61</v>
      </c>
      <c r="G77" t="s">
        <v>62</v>
      </c>
      <c r="H77">
        <v>3440</v>
      </c>
      <c r="I77" s="2">
        <v>42370</v>
      </c>
      <c r="J77" s="2">
        <v>42429</v>
      </c>
      <c r="K77">
        <v>3440</v>
      </c>
    </row>
    <row r="78" spans="1:11" x14ac:dyDescent="0.25">
      <c r="A78" t="str">
        <f>"Z3016EEE00"</f>
        <v>Z3016EEE00</v>
      </c>
      <c r="B78" t="str">
        <f t="shared" si="2"/>
        <v>06363391001</v>
      </c>
      <c r="C78" t="s">
        <v>15</v>
      </c>
      <c r="D78" t="s">
        <v>196</v>
      </c>
      <c r="E78" t="s">
        <v>17</v>
      </c>
      <c r="F78" s="1" t="s">
        <v>197</v>
      </c>
      <c r="G78" t="s">
        <v>114</v>
      </c>
      <c r="H78">
        <v>1936.7</v>
      </c>
      <c r="I78" s="2">
        <v>42356</v>
      </c>
      <c r="J78" s="2">
        <v>42391</v>
      </c>
      <c r="K78">
        <v>1936.7</v>
      </c>
    </row>
    <row r="79" spans="1:11" x14ac:dyDescent="0.25">
      <c r="A79" t="str">
        <f>"Z00178D161"</f>
        <v>Z00178D161</v>
      </c>
      <c r="B79" t="str">
        <f t="shared" si="2"/>
        <v>06363391001</v>
      </c>
      <c r="C79" t="s">
        <v>15</v>
      </c>
      <c r="D79" t="s">
        <v>198</v>
      </c>
      <c r="E79" t="s">
        <v>17</v>
      </c>
      <c r="F79" s="1" t="s">
        <v>199</v>
      </c>
      <c r="G79" t="s">
        <v>200</v>
      </c>
      <c r="H79">
        <v>4025.46</v>
      </c>
      <c r="I79" s="2">
        <v>42361</v>
      </c>
      <c r="J79" s="2">
        <v>42398</v>
      </c>
      <c r="K79">
        <v>4025.46</v>
      </c>
    </row>
    <row r="80" spans="1:11" x14ac:dyDescent="0.25">
      <c r="A80" t="str">
        <f>"ZC417C159A"</f>
        <v>ZC417C159A</v>
      </c>
      <c r="B80" t="str">
        <f t="shared" si="2"/>
        <v>06363391001</v>
      </c>
      <c r="C80" t="s">
        <v>15</v>
      </c>
      <c r="D80" t="s">
        <v>201</v>
      </c>
      <c r="E80" t="s">
        <v>17</v>
      </c>
      <c r="F80" s="1" t="s">
        <v>144</v>
      </c>
      <c r="G80" t="s">
        <v>145</v>
      </c>
      <c r="H80">
        <v>11000</v>
      </c>
      <c r="I80" s="2">
        <v>42361</v>
      </c>
      <c r="J80" s="2">
        <v>42369</v>
      </c>
      <c r="K80">
        <v>11000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basilicata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CAPPABIANCA GABRIELE</dc:creator>
  <cp:lastModifiedBy>CAPPABIANCA GABRIELE</cp:lastModifiedBy>
  <dcterms:created xsi:type="dcterms:W3CDTF">2019-01-29T16:51:08Z</dcterms:created>
  <dcterms:modified xsi:type="dcterms:W3CDTF">2019-01-29T16:51:09Z</dcterms:modified>
</cp:coreProperties>
</file>