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</calcChain>
</file>

<file path=xl/sharedStrings.xml><?xml version="1.0" encoding="utf-8"?>
<sst xmlns="http://schemas.openxmlformats.org/spreadsheetml/2006/main" count="381" uniqueCount="202">
  <si>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</si>
  <si>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</si>
  <si>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</si>
  <si>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</si>
  <si>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</si>
  <si>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</si>
  <si>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</si>
  <si>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</si>
  <si>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</si>
  <si>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</si>
  <si>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</si>
  <si>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</si>
  <si>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</si>
  <si>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</si>
  <si>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</si>
  <si>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</si>
  <si>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Servizio di acquisizione in formato digitale dei fogli di mappa del catasto edilizio urbano.</t>
  </si>
  <si>
    <t>22-PROCEDURA NEGOZIATA DERIVANTE DA AVVISI CON CUI SI INDICE LA GARA</t>
  </si>
  <si>
    <t xml:space="preserve">A.M. IMAGE (CF: 02285620379)
ADACTA (CF: 02202160483)
ALVEARE COOPERATIVA SOCIALE ONLUS (CF: 03192560963)
ARCHIVIA SOLUTION S.P.A. (CF: 04121071213)
D.A.BI.MUS. S.R.L. (CF: 07078270720)
</t>
  </si>
  <si>
    <t>D.A.BI.MUS. S.R.L. (CF: 07078270720)</t>
  </si>
  <si>
    <t>acquisto carta A/3</t>
  </si>
  <si>
    <t xml:space="preserve">2M forniture (CF: 03637990650)
2M Italia S.r.l. (CF: 03614591216)
f.lli cameretti srl (CF: 07051581218)
FELIAN (CF: 00991131004)
KARTA SAS DI GIOVANNI RUSSO (CF: 05484650634)
</t>
  </si>
  <si>
    <t>f.lli cameretti srl (CF: 07051581218)</t>
  </si>
  <si>
    <t>acquisto materiale elettrico</t>
  </si>
  <si>
    <t xml:space="preserve">AERTEKNO SRL (CF: 06197881003)
digitecnica srl (CF: 02271400877)
FOMA SERVICE (CF: 04683211215)
I.T.C. (CF: 00366680734)
MELCHIONI SPA (CF: 00741650154)
</t>
  </si>
  <si>
    <t>FOMA SERVICE (CF: 04683211215)</t>
  </si>
  <si>
    <t>INTERVENTO ESPURGO</t>
  </si>
  <si>
    <t>23-AFFIDAMENTO IN ECONOMIA - AFFIDAMENTO DIRETTO</t>
  </si>
  <si>
    <t xml:space="preserve">AMBIENTE SUD S.A.S. DI BERTOLINI MARIO (CF: 02410170654)
</t>
  </si>
  <si>
    <t>AMBIENTE SUD S.A.S. DI BERTOLINI MARIO (CF: 02410170654)</t>
  </si>
  <si>
    <t>ESPURGHI</t>
  </si>
  <si>
    <t>ESPURGO</t>
  </si>
  <si>
    <t>INTERVENTO SU IMPIANTO DI CLIMATIZZAZIONE UT CASORIA</t>
  </si>
  <si>
    <t xml:space="preserve">EL.CI IMPIANTI SRL (CF: 01341130639)
</t>
  </si>
  <si>
    <t>EL.CI IMPIANTI SRL (CF: 01341130639)</t>
  </si>
  <si>
    <t>Servizio di apertura e chiusura e collegamento bidirezionale</t>
  </si>
  <si>
    <t xml:space="preserve">Lavoro e Giustizia (CF: 00424170611)
</t>
  </si>
  <si>
    <t>Lavoro e Giustizia (CF: 00424170611)</t>
  </si>
  <si>
    <t>FORNITURA ENERGIA ELETTRICA UFFICI DELLE ENTRATE DR CAMPANIA</t>
  </si>
  <si>
    <t>26-AFFIDAMENTO DIRETTO IN ADESIONE AD ACCORDO QUADRO/CONVENZIONE</t>
  </si>
  <si>
    <t xml:space="preserve">GALA SPA (CF: 06832931007)
</t>
  </si>
  <si>
    <t>GALA SPA (CF: 06832931007)</t>
  </si>
  <si>
    <t>RIPARAZIONE PORTA AUTOMATIZZATA UT CASORIA</t>
  </si>
  <si>
    <t xml:space="preserve">FOMA SERVICE (CF: 04683211215)
IMPRESA EDILE GEOMETRA RUSSO UMBERTO (CF: RSSMRT67L10A783H)
PROGETTO PIETRA SRL (CF: 07713981210)
SECURITY PROJECT SRL (CF: 07061450636)
TEC.NO.GI SRL (CF: 04603921216)
</t>
  </si>
  <si>
    <t xml:space="preserve">INTERVENTO SU IMPIANTO DI RISCALDAMENTO </t>
  </si>
  <si>
    <t>riparazione cancello automatizzato via f filzi napoli</t>
  </si>
  <si>
    <t>materiale vario per ufficio</t>
  </si>
  <si>
    <t xml:space="preserve">ait (CF: 06775671008)
DATA ITALIA SRL (CF: 05258351005)
kernel (CF: 02127680797)
rent office srl (CF: 01604420479)
system 6 (CF: 00612120980)
</t>
  </si>
  <si>
    <t>rent office srl (CF: 01604420479)</t>
  </si>
  <si>
    <t>RIFUNZIONALIZZAZIONE CALDAIE (MANUTENZIONE STRAORDINARIA) PUF VIA DIAZ</t>
  </si>
  <si>
    <t>messa in sicurezza urgente facciate via diaz</t>
  </si>
  <si>
    <t xml:space="preserve">edildovi s.n.c. di donzelli e vitiello (CF: 04578380637)
</t>
  </si>
  <si>
    <t>edildovi s.n.c. di donzelli e vitiello (CF: 04578380637)</t>
  </si>
  <si>
    <t>SALE PER IMPIANTI DI ADDOLCIMENTO</t>
  </si>
  <si>
    <t>messa in sicurezza e minuto mantenimento</t>
  </si>
  <si>
    <t xml:space="preserve">ALBATROS SOC. COOP. (CF: 01536330218)
COREFRA SOC. COOP. A R.L. (CF: 02617831215)
COSTRUZIONI GENERALI MAISTO SRL (CF: 03346560612)
ELETTROTERMICA BONAVOLONTA SRL (CF: 01324301215)
LEMP MULTISERVICE SOC. COOP. A.R.L. (CF: 05262001216)
</t>
  </si>
  <si>
    <t>ELETTROTERMICA BONAVOLONTA SRL (CF: 01324301215)</t>
  </si>
  <si>
    <t>ADEGUAMENTO MICROCLIMATICO LOCALI PIANO AMM.TO E PRIMO - PUF VIA DIAZ - NAPOLI</t>
  </si>
  <si>
    <t xml:space="preserve">COSTRUZIONI GENERALIN SRL (CF: 05374001211)
GECOPRA SRL (CF: 05614550639)
MOSCARINO S.A.S. DI ERRICO NICOLETTA &amp; C. (CF: 02764431215)
so.co.im srl (CF: 01458160627)
SOC.AZ AIR SYSTEM SRL (CF: 04343791218)
</t>
  </si>
  <si>
    <t>so.co.im srl (CF: 01458160627)</t>
  </si>
  <si>
    <t>contratto affidamento diretto in urgenza opere di ripristino muratura e di messa in sicurezza presso U.P. Napoli via Sant'Arcangelo a Baiano 8</t>
  </si>
  <si>
    <t xml:space="preserve">Impianti Tecnologici Loparco srl (CF: 05780041215)
</t>
  </si>
  <si>
    <t>Impianti Tecnologici Loparco srl (CF: 05780041215)</t>
  </si>
  <si>
    <t>manutenzione tendaggi</t>
  </si>
  <si>
    <t xml:space="preserve">A.T.M. SERVICE srl (CF: 04465331215)
antani srl (CF: 02441580640)
avertecnica (CF: 00730500626)
BMC TEC SRL  (CF: 07699621210)
denisa srl (CF: 01442210629)
</t>
  </si>
  <si>
    <t>denisa srl (CF: 01442210629)</t>
  </si>
  <si>
    <t>INTERVENTO SU IMPIANTO ANTINCENDIO</t>
  </si>
  <si>
    <t>autorizzazione alla spesa "fisco scuola"</t>
  </si>
  <si>
    <t xml:space="preserve">LIBRERIE FELTRINELLI SRL (CF: 04628790969)
</t>
  </si>
  <si>
    <t>LIBRERIE FELTRINELLI SRL (CF: 04628790969)</t>
  </si>
  <si>
    <t>LAVORI DI PITTURAZIONE LOCALI PIANO VI DR</t>
  </si>
  <si>
    <t xml:space="preserve">CO.GEN. SAS DI CAMILLO GALASSO (CF: 04151391218)
DEL.MAR. COSTRUZIONI SRL (CF: 06361512111)
DITTA ZAMPELLA NICOLA (CF: ZMPNCL61T06B963R)
ISTEL SRL (CF: 03943010656)
so.co.im srl (CF: 01458160627)
</t>
  </si>
  <si>
    <t>DITTA ZAMPELLA NICOLA (CF: ZMPNCL61T06B963R)</t>
  </si>
  <si>
    <t>FORNITURA ENERGIA ELETTRICA</t>
  </si>
  <si>
    <t>FORNITURA GAS NATURALE</t>
  </si>
  <si>
    <t xml:space="preserve">ESTRA ENERGIE SRL (CF: 01219980529)
</t>
  </si>
  <si>
    <t>ESTRA ENERGIE SRL (CF: 01219980529)</t>
  </si>
  <si>
    <t>derattizzazione e disinfestazione vari uffici</t>
  </si>
  <si>
    <t xml:space="preserve">ANTHIRAT CONTROL S.R.L. (CF: 07764320631)
ISIDE SRL UNIPERSONALE (CF: 07483611211)
PGM SOCIETA COOPERATIVA (CF: 03367010638)
PUMAVER SRL (CF: 04754231217)
SORGENTE SRL (CF: 06823181216)
</t>
  </si>
  <si>
    <t>ANTHIRAT CONTROL S.R.L. (CF: 07764320631)</t>
  </si>
  <si>
    <t>SERVIZIO DI PULIZIA PIANO V PIANO VI UFFICI AG DEMANIO VIA DE GASPERI 16</t>
  </si>
  <si>
    <t xml:space="preserve">SANTA BRIGIDA SOCIETA COOP.VA PER AZIONI  (CF: 04161790631)
</t>
  </si>
  <si>
    <t>SANTA BRIGIDA SOCIETA COOP.VA PER AZIONI  (CF: 04161790631)</t>
  </si>
  <si>
    <t>manutenzione e piccoli interventi centrali e postazioni telefoniche</t>
  </si>
  <si>
    <t xml:space="preserve">3F&amp;EDIN (CF: 04149570634)
A.B.C. SERVICE PISCITELLI VINCENZO (CF: 07535140631)
ALTIFIN UNIPERSONALE (CF: 03376680611)
Cartil Unipersonale S.r.l. (CF: 02632440646)
CEDIT S.R.L. (CF: 04565550656)
</t>
  </si>
  <si>
    <t>CEDIT S.R.L. (CF: 04565550656)</t>
  </si>
  <si>
    <t>segnaletica</t>
  </si>
  <si>
    <t xml:space="preserve">ascani elettrocomm srl (CF: 01858680448)
di.maf. srl (CF: 05688001212)
eupromed srl (CF: 10588071000)
inform s.u,r.l. (CF: 04352681219)
Logitek srl unipersonale (CF: 02311020800)
</t>
  </si>
  <si>
    <t>inform s.u,r.l. (CF: 04352681219)</t>
  </si>
  <si>
    <t>Manutenzione fabbricati</t>
  </si>
  <si>
    <t xml:space="preserve">CO.GE.BEN.SRL (CF: 07417131211)
COSTRUZIONI GENERALIN SRL (CF: 05374001211)
I.C.SERVIZI SRL (CF: 08466901009)
MADA D e D   S.R.L. (CF: 07673910639)
PRADA COSTRUZIONI SRL (CF: 08036160011)
</t>
  </si>
  <si>
    <t>COSTRUZIONI GENERALIN SRL (CF: 05374001211)</t>
  </si>
  <si>
    <t>ESPURGO PRESSO DP SALERNO</t>
  </si>
  <si>
    <t xml:space="preserve">MONTECORVINO ESPURGHI DI MAGAZZENO ARMANDO (CF: MGZRND86B26A717I)
</t>
  </si>
  <si>
    <t>MONTECORVINO ESPURGHI DI MAGAZZENO ARMANDO (CF: MGZRND86B26A717I)</t>
  </si>
  <si>
    <t>MANUTENZIONE FOTOCOPIATORI</t>
  </si>
  <si>
    <t xml:space="preserve">LINE SYSTEM AUTOMATION SRL (CF: 04566131217)
</t>
  </si>
  <si>
    <t>LINE SYSTEM AUTOMATION SRL (CF: 04566131217)</t>
  </si>
  <si>
    <t>rifunzionalizzazione sistema elettrico illuminazione caserma pollio - UPT Caserta</t>
  </si>
  <si>
    <t>LAVORI INDIFFERIBILI ED URGENTI FINALIZZATI ALLâ€™ABBATTIMENTO DI BARRIERE ARCHITETTONICHE, GIUSTE DISPOSIZIONI DI CUI D.Lgs. 81/2008 e s.m.i. E DELLA L.13/89 RELATIVAMENTE ALLâ€™IMMOBILE SEDE DELLA DIREZIONE PROVINCIALE DI BENEVENTO, ALLA VIA ALDO MORO.</t>
  </si>
  <si>
    <t xml:space="preserve">entasi s.a.s. (CF: 04528901210)
gruppo impresa s.r.l. (CF: 06393971210)
PROGETTO PIETRA SRL (CF: 07713981210)
Saggese Spa (CF: 03650400652)
so.co.im srl (CF: 01458160627)
</t>
  </si>
  <si>
    <t>Saggese Spa (CF: 03650400652)</t>
  </si>
  <si>
    <t>ADEGUAMERNTO TU 81/2008 LOCALI PIANO TERZO, PRIMO E AMM.TO VIA DIAZ</t>
  </si>
  <si>
    <t xml:space="preserve">DEL.MAR. COSTRUZIONI SRL (CF: 06361512111)
FAVA SRL (CF: 06466911218)
LEMP MULTISERVICE SOC. COOP. A.R.L. (CF: 05262001216)
pulcinella job (CF: 06420001213)
Working Progress Srl (CF: 07180021219)
</t>
  </si>
  <si>
    <t>FAVA SRL (CF: 06466911218)</t>
  </si>
  <si>
    <t>prova concorsuale 8/9 ottobre 2015</t>
  </si>
  <si>
    <t xml:space="preserve">NONSOLOEVENTI SRL (CF: 05161201214)
</t>
  </si>
  <si>
    <t>NONSOLOEVENTI SRL (CF: 05161201214)</t>
  </si>
  <si>
    <t>acquisto toner</t>
  </si>
  <si>
    <t xml:space="preserve">ALL SERVICES PROVIDER S.R.L. (CF: 05582711213)
casma srl (CF: 00747890374)
mepa educational srl (CF: 07546221214)
promotekno srl (CF: 05889770821)
sanitech srl (CF: 02933010734)
</t>
  </si>
  <si>
    <t>ALL SERVICES PROVIDER S.R.L. (CF: 05582711213)</t>
  </si>
  <si>
    <t>LAVORI DI MESSA IN SICUREZZA AI SENSI DEL DLGS 81/08</t>
  </si>
  <si>
    <t xml:space="preserve">CAPALDO S.R.L. (CF: 03167880610)
CO.RI.MA S.R.L. (CF: 04469671210)
entasi s.a.s. (CF: 04528901210)
I.C.SERVIZI SRL (CF: 08466901009)
MOSCARINO S.A.S. DI ERRICO NICOLETTA &amp; C. (CF: 02764431215)
</t>
  </si>
  <si>
    <t>entasi s.a.s. (CF: 04528901210)</t>
  </si>
  <si>
    <t>FORNITURA DI COPPE TARGHE E PERGAMENE</t>
  </si>
  <si>
    <t xml:space="preserve">C.R.C. SAS (CF: 06274871216)
</t>
  </si>
  <si>
    <t>C.R.C. SAS (CF: 06274871216)</t>
  </si>
  <si>
    <t>LAVORI ADEGUAMENTO AL DLGS 81/2008</t>
  </si>
  <si>
    <t xml:space="preserve">COIMP SUD S.R.L. (CF: 00643600638)
EBM SRL (CF: 05799001218)
ETS SRL  (CF: 07166860630)
MARTUCCIELLO COSTRUZIONI DI RAG. MARTUCCIELLO LUCA  (CF: MRTLCU74A12F426O)
Saggese Spa (CF: 03650400652)
</t>
  </si>
  <si>
    <t>materiale di cancelleria</t>
  </si>
  <si>
    <t xml:space="preserve">ABACART (CF: 07792471216)
ARCOBALENO SOCIETA' COOPERATIVA (CF: 03268370487)
AT SERVICE DI ANTONIO TOMMASINO (CF: 02878090964)
CARLO DELFINO (CF: 00914540901)
MESCHIERI DI CARLO CORTESI (CF: 07513780150)
</t>
  </si>
  <si>
    <t>ABACART (CF: 07792471216)</t>
  </si>
  <si>
    <t>buoni benzina e gasolio</t>
  </si>
  <si>
    <t xml:space="preserve">ENI SPA (CF: 00484960588)
</t>
  </si>
  <si>
    <t>ENI SPA (CF: 00484960588)</t>
  </si>
  <si>
    <t>CONSULENZA CTP PERIZIA MEDICO LEGALE_CESARANO</t>
  </si>
  <si>
    <t xml:space="preserve">DOTT. ANGELO BOTTA (CF: BTTNGL64E07F799N)
DOTT. ANTONIO BIANCARDI (CF: BNCNTN55L05F839L)
DOTT. ANTONIO FELS (CF: FLSNTN50D24L219P)
DOTT. FRANCESCO D'AVANZO (CF: DVNFNC59E02F839D)
DOTT. FRANCESCO PAOLO ALBERIGO (CF: LBRFNC51S22F839R)
DOTT. GAETANO CALTAVITURO (CF: CLTGTN59B06F839S)
</t>
  </si>
  <si>
    <t>DOTT. ANTONIO FELS (CF: FLSNTN50D24L219P)</t>
  </si>
  <si>
    <t>CONSULENZA CTP PERIZIA MEDICO LEGALE_NARDONE</t>
  </si>
  <si>
    <t xml:space="preserve">DOTT. ARPAIA GIUSEPPE LUIGI (CF: RPAGPP49S17G813Z)
DOTT. BALZANO TOMMASO (CF: BLZTMS65E14B077Y)
DOTT. INFANTE SERGIO (CF: NFNSRG64B17C129J)
DOTT. PAPACCIO GIAMPAOLO (CF: PPCGPL55B13F839N)
DOTT. SEVERINO PASQUALE (CF: SVRPQL78S19F839Y)
</t>
  </si>
  <si>
    <t>DOTT. BALZANO TOMMASO (CF: BLZTMS65E14B077Y)</t>
  </si>
  <si>
    <t>CONSULENZA CTP PERIZIA MEDICO LEGALE_NUBI</t>
  </si>
  <si>
    <t xml:space="preserve">Angela Serino (CF: SRNNGL79B43B963E)
</t>
  </si>
  <si>
    <t>Angela Serino (CF: SRNNGL79B43B963E)</t>
  </si>
  <si>
    <t>CONSULENZA CTP PERIZIA MEDICO LEGALE_DEL TUFO</t>
  </si>
  <si>
    <t xml:space="preserve">DOTT. CAPOBIANCO ROSARIA (CF: CPBRSR55C68F839G)
DOTT. CAPUOZZO MASSIMO (CF: CPZMSM58C29F839U)
DOTT. COPPOLA GIUSEPPE (CF: CPPGPP52S10F839U)
DOTT. DURACCIO ANNA MARIA (CF: DRCNMR56S63F839N)
DOTT. FERRARA CORNELIA (CF: FRRCNL74T65F839R)
</t>
  </si>
  <si>
    <t>DOTT. CAPUOZZO MASSIMO (CF: CPZMSM58C29F839U)</t>
  </si>
  <si>
    <t>CORSO DI AGGIORNAMENTO ANTINCENDIO</t>
  </si>
  <si>
    <t xml:space="preserve">ASSOCIAZIONE OBIETTIVO NAPOLI ONLUS  (CF: 07234860638)
INTELLIFORM S.p.a (CF: 04139360962)
SIS SCHOOL OF INTERNATIONAL STUDIES s.r.l.  (CF: 04534140654)
TECNOFORM (CF: 04457250654)
TORRE LE NOCELLE MANAGEMENT HOUSE ITALIA  (CF: 03695641211)
</t>
  </si>
  <si>
    <t>INTELLIFORM S.p.a (CF: 04139360962)</t>
  </si>
  <si>
    <t>fornitura carta A4</t>
  </si>
  <si>
    <t xml:space="preserve">2M forniture (CF: 03637990650)
2M UFFICIO (CF: 07350840638)
ARCOSITALIA (CF: LTRGRG81T54F152K)
KARTA SAS DI GIOVANNI RUSSO (CF: 05484650634)
kartarredo (CF: 05649221214)
</t>
  </si>
  <si>
    <t>KARTA SAS DI GIOVANNI RUSSO (CF: 05484650634)</t>
  </si>
  <si>
    <t>LAVORI ADEGAMENTO TU81/2008 CORRIDOIO FG_PIANO AMM.TO_PUF VIA DIAZ  - NAPOLI</t>
  </si>
  <si>
    <t xml:space="preserve">CO.GEN. SAS DI CAMILLO GALASSO (CF: 04151391218)
COSTRUZIONI GENERALI MAISTO SRL (CF: 03346560612)
DI MARIA COSTRUZIONI GENERALI S.A.S. DI DI MARIA LEOPOLDO (CF: 03437551215)
EBM SRL (CF: 05799001218)
edildovi s.n.c. di donzelli e vitiello (CF: 04578380637)
</t>
  </si>
  <si>
    <t>FORNITURA DI CONDIZIONATORI</t>
  </si>
  <si>
    <t xml:space="preserve">air tecno srl (CF: 04458270651)
AMBIMAT INDUSTRIAL SERVICES (CF: 02786650610)
FRIGOELETTRICA BRUNO DESTRIERE SRL (CF: 03106641214)
SIT IMPIANTI (IdEstero: 05412741216)
TELENIA (CF: 00937230621)
</t>
  </si>
  <si>
    <t>air tecno srl (CF: 04458270651)</t>
  </si>
  <si>
    <t>rimozione di porzioni pericolanti PUF di Via Diaz, 11 - Napoli</t>
  </si>
  <si>
    <t xml:space="preserve">FAVA SRL (CF: 06466911218)
</t>
  </si>
  <si>
    <t>MANUTENZIONE IMPIANTO DI ILLUMINAZIONE</t>
  </si>
  <si>
    <t xml:space="preserve">CAMPANIA SCAVI PROJECT &amp; BUILDING (CF: 01406580629)
</t>
  </si>
  <si>
    <t>CAMPANIA SCAVI PROJECT &amp; BUILDING (CF: 01406580629)</t>
  </si>
  <si>
    <t>RIPARAZIONE ATTREZZATURE - FOTOCOPIATORI</t>
  </si>
  <si>
    <t>MANUTENZIONE HARDWARE - ACQUISTO FUSORE</t>
  </si>
  <si>
    <t xml:space="preserve">OFFICINA DIGITALE (CF: 07443880633)
</t>
  </si>
  <si>
    <t>OFFICINA DIGITALE (CF: 07443880633)</t>
  </si>
  <si>
    <t>servizio di trasloco e facchinaggio</t>
  </si>
  <si>
    <t xml:space="preserve">A.L. MA. PARTENOPE a r.l. (CF: 00496600636)
ECOTEAM (CF: 03315530653)
GENNARO BUONOCORE &amp; C. SAS (CF: 05968200633)
LA MONDIAL S.R.L. (CF: 00486270630)
SCALA ENTERPRISE S.R.L. (CF: 05594340639)
</t>
  </si>
  <si>
    <t>A.L. MA. PARTENOPE a r.l. (CF: 00496600636)</t>
  </si>
  <si>
    <t>ri-funzionalizzazione del piano primo e area Front Office dellâ€™Ufficio Territoriale di Nola.</t>
  </si>
  <si>
    <t>MANUTENZIONE FABBRICATI</t>
  </si>
  <si>
    <t xml:space="preserve">COSTRUZIONI GENERALIN SRL (CF: 05374001211)
</t>
  </si>
  <si>
    <t>manutenzione e lâ€™adeguamento al D.Lgs. 81/2008 - microclima dei luoghi di lavoro sedi DR , DP BN, UT di Castellammare di S., UT di NA2, UT di Aversa, UT di SMCV</t>
  </si>
  <si>
    <t xml:space="preserve">EL.CI IMPIANTI SRL (CF: 01341130639)
ERIOS S.R.L. (CF: 05879441219)
GECOPRA SRL (CF: 05614550639)
VOTO GROUP SRL (CF: 03097240653)
Working Progress Srl (CF: 07180021219)
</t>
  </si>
  <si>
    <t>SERVIZIO UNA TANTUM DI GIARDiNAGGIO E DERATTIZZAZIONE DISINFESTAZIONE</t>
  </si>
  <si>
    <t xml:space="preserve">AEROSOL DDD S.N.C. (CF: 04691100632)
C&amp;C MULTISERVICE  (CF: 06524021216)
ENCAN S.R.L. (CF: 05803271211)
LA MINERVA S.R.L. (CF: 05698600631)
VIRTUOSO GLOBAL SERVICE (CF: 02240910642)
</t>
  </si>
  <si>
    <t>C&amp;C MULTISERVICE  (CF: 06524021216)</t>
  </si>
  <si>
    <t>acquisto arredi a norma</t>
  </si>
  <si>
    <t xml:space="preserve">A. DI PAOLO SRL (CF: 01805450689)
cartal (CF: 00646411207)
DIMA DI MARCHESE P.I. PIETRO (CF: MRCPTR49D26E155U)
LORDFLEX'S SRL (CF: 00190580423)
LUIGI TEDESCHI SAS DI P. PAROTTO E C. (CF: 00446910374)
</t>
  </si>
  <si>
    <t>cartal (CF: 00646411207)</t>
  </si>
  <si>
    <t xml:space="preserve">1car srl (CF: 04038220283)
BROLLO GIUSEPPE SNC DI BROLLO LUCIANO &amp; C (CF: 02480530274)
HUPFER ITALIA SRL (CF: 06657490154)
tecnoffice (CF: 06338571216)
TONIUTTI WALTER &amp; C. S.N.C. DI TONIUTTI ANTONELLA (CF: 01033180934)
</t>
  </si>
  <si>
    <t>tecnoffice (CF: 06338571216)</t>
  </si>
  <si>
    <t>fornitura testi al CAM di Salerno</t>
  </si>
  <si>
    <t xml:space="preserve">Libri e Professioni SpA (CF: 07044280639)
</t>
  </si>
  <si>
    <t>Libri e Professioni SpA (CF: 07044280639)</t>
  </si>
  <si>
    <t>Noleggio di n. 32 fotocopiatrici multifunzione per vari Uffici della Campania</t>
  </si>
  <si>
    <t xml:space="preserve">KYOCERA DOCUMENT SOLUTION ITALIA SPA (CF: 01788080156)
</t>
  </si>
  <si>
    <t>KYOCERA DOCUMENT SOLUTION ITALIA SPA (CF: 01788080156)</t>
  </si>
  <si>
    <t>acquisto termoconvettori</t>
  </si>
  <si>
    <t xml:space="preserve">electronic center (CF: 00685410623)
</t>
  </si>
  <si>
    <t>electronic center (CF: 00685410623)</t>
  </si>
  <si>
    <t>fornitura di 9 tipi millesimi mobili "anno 2016", 2 kit mesi e giorni e un timbro datario</t>
  </si>
  <si>
    <t xml:space="preserve">Istituto Poligrafico e Zecca dello Stato  (CF: 00399810589)
</t>
  </si>
  <si>
    <t>Istituto Poligrafico e Zecca dello Stato  (CF: 00399810589)</t>
  </si>
  <si>
    <t xml:space="preserve">ENEL ENERGIA SPA (CF: 06655971007)
</t>
  </si>
  <si>
    <t>ENEL ENERGIA SPA (CF: 06655971007)</t>
  </si>
  <si>
    <t>Fornitura di 3000 litri di gasolio per l'Ufficio Territoriale di Pozzuoli.</t>
  </si>
  <si>
    <t xml:space="preserve">BRONCHI COMBUSTIBILI SRL (CF: 01252710403)
</t>
  </si>
  <si>
    <t>BRONCHI COMBUSTIBILI SRL (CF: 01252710403)</t>
  </si>
  <si>
    <t>gasolio riscaldamento</t>
  </si>
  <si>
    <t>Servizio di movimentazione registri nei locali degli Uffici Provinciali Territorio di Avellino e Salerno</t>
  </si>
  <si>
    <t>08-AFFIDAMENTO IN ECONOMIA - COTTIMO FIDUCIARIO</t>
  </si>
  <si>
    <t xml:space="preserve">AEROSOL DDD S.N.C. (CF: 04691100632)
CONSORZIO SERVIZI EUROPEI (CF: 03353441219)
CONTE LANDONE (CF: 00118850619)
RISANAMENTO VESUVIO S.A.S (CF: 04565950633)
SANTA BRIGIDA SOCIETA COOP.VA PER AZIONI  (CF: 04161790631)
SECURITY PROJECT SRL (CF: 07061450636)
</t>
  </si>
  <si>
    <t>RISANAMENTO VESUVIO S.A.S (CF: 04565950633)</t>
  </si>
  <si>
    <t>Servizio di manutenzione impianti antintrusione su chiamata</t>
  </si>
  <si>
    <t xml:space="preserve">ARCA SERVIZI (CF: 06609091217)
COELMO (CF: 00339140618)
ETS SRL  (CF: 07166860630)
GSN (CF: 04754201210)
TECHNICALMED SRL (CF: 05873911217)
</t>
  </si>
  <si>
    <t>GSN (CF: 04754201210)</t>
  </si>
  <si>
    <t>FOTOCOPIATRICI A NOLEGGIO E RIPARAZIONE</t>
  </si>
  <si>
    <t xml:space="preserve">DUPLI-MAC S.A.S. (CF: 00812640639)
</t>
  </si>
  <si>
    <t>DUPLI-MAC S.A.S. (CF: 00812640639)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</si>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</sst>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D8" sqref="D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201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"ZB4121FF9B"</f>
        <v>ZB4121FF9B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7440</v>
      </c>
      <c r="I3" s="2">
        <v>42009</v>
      </c>
      <c r="J3" s="2">
        <v>42160</v>
      </c>
      <c r="K3">
        <v>0</v>
      </c>
    </row>
    <row r="4" spans="1:11" x14ac:dyDescent="0.25">
      <c r="A4" t="str">
        <f>"Z3E1224D9D"</f>
        <v>Z3E1224D9D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15000</v>
      </c>
      <c r="I4" s="2">
        <v>42013</v>
      </c>
      <c r="J4" s="2">
        <v>42375</v>
      </c>
      <c r="K4">
        <v>12999</v>
      </c>
    </row>
    <row r="5" spans="1:11" x14ac:dyDescent="0.25">
      <c r="A5" t="str">
        <f>"ZD9124FF7B"</f>
        <v>ZD9124FF7B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19000</v>
      </c>
      <c r="I5" s="2">
        <v>42011</v>
      </c>
      <c r="J5" s="2">
        <v>42373</v>
      </c>
      <c r="K5">
        <v>17908.02</v>
      </c>
    </row>
    <row r="6" spans="1:11" x14ac:dyDescent="0.25">
      <c r="A6" t="str">
        <f>"Z88130ADA6"</f>
        <v>Z88130ADA6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480</v>
      </c>
      <c r="I6" s="2">
        <v>42039</v>
      </c>
      <c r="J6" s="2">
        <v>42039</v>
      </c>
      <c r="K6">
        <v>480</v>
      </c>
    </row>
    <row r="7" spans="1:11" x14ac:dyDescent="0.25">
      <c r="A7" t="str">
        <f>"ZB61350622"</f>
        <v>ZB61350622</v>
      </c>
      <c r="B7" t="str">
        <f t="shared" si="0"/>
        <v>06363391001</v>
      </c>
      <c r="C7" t="s">
        <v>15</v>
      </c>
      <c r="D7" t="s">
        <v>30</v>
      </c>
      <c r="E7" t="s">
        <v>27</v>
      </c>
      <c r="F7" s="1" t="s">
        <v>28</v>
      </c>
      <c r="G7" t="s">
        <v>29</v>
      </c>
      <c r="H7">
        <v>400</v>
      </c>
      <c r="I7" s="2">
        <v>42060</v>
      </c>
      <c r="J7" s="2">
        <v>42060</v>
      </c>
      <c r="K7">
        <v>400</v>
      </c>
    </row>
    <row r="8" spans="1:11" x14ac:dyDescent="0.25">
      <c r="A8" t="str">
        <f>"Z0412E9121"</f>
        <v>Z0412E9121</v>
      </c>
      <c r="B8" t="str">
        <f t="shared" si="0"/>
        <v>06363391001</v>
      </c>
      <c r="C8" t="s">
        <v>15</v>
      </c>
      <c r="D8" t="s">
        <v>31</v>
      </c>
      <c r="E8" t="s">
        <v>27</v>
      </c>
      <c r="F8" s="1" t="s">
        <v>28</v>
      </c>
      <c r="G8" t="s">
        <v>29</v>
      </c>
      <c r="H8">
        <v>240</v>
      </c>
      <c r="I8" s="2">
        <v>42032</v>
      </c>
      <c r="J8" s="2">
        <v>42032</v>
      </c>
      <c r="K8">
        <v>240</v>
      </c>
    </row>
    <row r="9" spans="1:11" x14ac:dyDescent="0.25">
      <c r="A9" t="str">
        <f>"Z7712F762E"</f>
        <v>Z7712F762E</v>
      </c>
      <c r="B9" t="str">
        <f t="shared" si="0"/>
        <v>06363391001</v>
      </c>
      <c r="C9" t="s">
        <v>15</v>
      </c>
      <c r="D9" t="s">
        <v>32</v>
      </c>
      <c r="E9" t="s">
        <v>27</v>
      </c>
      <c r="F9" s="1" t="s">
        <v>33</v>
      </c>
      <c r="G9" t="s">
        <v>34</v>
      </c>
      <c r="H9">
        <v>3250</v>
      </c>
      <c r="I9" s="2">
        <v>42034</v>
      </c>
      <c r="J9" s="2">
        <v>42041</v>
      </c>
      <c r="K9">
        <v>3250</v>
      </c>
    </row>
    <row r="10" spans="1:11" x14ac:dyDescent="0.25">
      <c r="A10" t="str">
        <f>"ZF313AEAD9"</f>
        <v>ZF313AEAD9</v>
      </c>
      <c r="B10" t="str">
        <f t="shared" si="0"/>
        <v>06363391001</v>
      </c>
      <c r="C10" t="s">
        <v>15</v>
      </c>
      <c r="D10" t="s">
        <v>35</v>
      </c>
      <c r="E10" t="s">
        <v>27</v>
      </c>
      <c r="F10" s="1" t="s">
        <v>36</v>
      </c>
      <c r="G10" t="s">
        <v>37</v>
      </c>
      <c r="H10">
        <v>3500</v>
      </c>
      <c r="I10" s="2">
        <v>42080</v>
      </c>
      <c r="J10" s="2">
        <v>42369</v>
      </c>
      <c r="K10">
        <v>3100</v>
      </c>
    </row>
    <row r="11" spans="1:11" x14ac:dyDescent="0.25">
      <c r="A11" t="str">
        <f>"6001510AB7"</f>
        <v>6001510AB7</v>
      </c>
      <c r="B11" t="str">
        <f t="shared" si="0"/>
        <v>06363391001</v>
      </c>
      <c r="C11" t="s">
        <v>15</v>
      </c>
      <c r="D11" t="s">
        <v>38</v>
      </c>
      <c r="E11" t="s">
        <v>39</v>
      </c>
      <c r="F11" s="1" t="s">
        <v>40</v>
      </c>
      <c r="G11" t="s">
        <v>41</v>
      </c>
      <c r="H11">
        <v>0</v>
      </c>
      <c r="I11" s="2">
        <v>42036</v>
      </c>
      <c r="J11" s="2">
        <v>42400</v>
      </c>
      <c r="K11">
        <v>1210640.8799999999</v>
      </c>
    </row>
    <row r="12" spans="1:11" x14ac:dyDescent="0.25">
      <c r="A12" t="str">
        <f>"ZA3131B5CF"</f>
        <v>ZA3131B5CF</v>
      </c>
      <c r="B12" t="str">
        <f t="shared" si="0"/>
        <v>06363391001</v>
      </c>
      <c r="C12" t="s">
        <v>15</v>
      </c>
      <c r="D12" t="s">
        <v>42</v>
      </c>
      <c r="E12" t="s">
        <v>27</v>
      </c>
      <c r="F12" s="1" t="s">
        <v>43</v>
      </c>
      <c r="G12" t="s">
        <v>25</v>
      </c>
      <c r="H12">
        <v>2623</v>
      </c>
      <c r="I12" s="2">
        <v>42069</v>
      </c>
      <c r="J12" s="2">
        <v>42072</v>
      </c>
      <c r="K12">
        <v>2623</v>
      </c>
    </row>
    <row r="13" spans="1:11" x14ac:dyDescent="0.25">
      <c r="A13" t="str">
        <f>"Z8413D66AB"</f>
        <v>Z8413D66AB</v>
      </c>
      <c r="B13" t="str">
        <f t="shared" si="0"/>
        <v>06363391001</v>
      </c>
      <c r="C13" t="s">
        <v>15</v>
      </c>
      <c r="D13" t="s">
        <v>44</v>
      </c>
      <c r="E13" t="s">
        <v>27</v>
      </c>
      <c r="F13" s="1" t="s">
        <v>33</v>
      </c>
      <c r="G13" t="s">
        <v>34</v>
      </c>
      <c r="H13">
        <v>5101.76</v>
      </c>
      <c r="I13" s="2">
        <v>42020</v>
      </c>
      <c r="J13" s="2">
        <v>42076</v>
      </c>
      <c r="K13">
        <v>5101.75</v>
      </c>
    </row>
    <row r="14" spans="1:11" x14ac:dyDescent="0.25">
      <c r="A14" t="str">
        <f>"ZDB13D6A82"</f>
        <v>ZDB13D6A82</v>
      </c>
      <c r="B14" t="str">
        <f t="shared" si="0"/>
        <v>06363391001</v>
      </c>
      <c r="C14" t="s">
        <v>15</v>
      </c>
      <c r="D14" t="s">
        <v>45</v>
      </c>
      <c r="E14" t="s">
        <v>27</v>
      </c>
      <c r="F14" s="1" t="s">
        <v>33</v>
      </c>
      <c r="G14" t="s">
        <v>34</v>
      </c>
      <c r="H14">
        <v>1279.95</v>
      </c>
      <c r="I14" s="2">
        <v>42093</v>
      </c>
      <c r="J14" s="2">
        <v>42093</v>
      </c>
      <c r="K14">
        <v>1279.94</v>
      </c>
    </row>
    <row r="15" spans="1:11" x14ac:dyDescent="0.25">
      <c r="A15" t="str">
        <f>"ZA81250000"</f>
        <v>ZA81250000</v>
      </c>
      <c r="B15" t="str">
        <f t="shared" si="0"/>
        <v>06363391001</v>
      </c>
      <c r="C15" t="s">
        <v>15</v>
      </c>
      <c r="D15" t="s">
        <v>46</v>
      </c>
      <c r="E15" t="s">
        <v>17</v>
      </c>
      <c r="F15" s="1" t="s">
        <v>47</v>
      </c>
      <c r="G15" t="s">
        <v>48</v>
      </c>
      <c r="H15">
        <v>19000</v>
      </c>
      <c r="I15" s="2">
        <v>42012</v>
      </c>
      <c r="J15" s="2">
        <v>42369</v>
      </c>
      <c r="K15">
        <v>17611</v>
      </c>
    </row>
    <row r="16" spans="1:11" x14ac:dyDescent="0.25">
      <c r="A16" t="str">
        <f>"ZC812D6ADF"</f>
        <v>ZC812D6ADF</v>
      </c>
      <c r="B16" t="str">
        <f t="shared" si="0"/>
        <v>06363391001</v>
      </c>
      <c r="C16" t="s">
        <v>15</v>
      </c>
      <c r="D16" t="s">
        <v>49</v>
      </c>
      <c r="E16" t="s">
        <v>27</v>
      </c>
      <c r="F16" s="1" t="s">
        <v>33</v>
      </c>
      <c r="G16" t="s">
        <v>34</v>
      </c>
      <c r="H16">
        <v>16000</v>
      </c>
      <c r="I16" s="2">
        <v>42026</v>
      </c>
      <c r="J16" s="2">
        <v>42116</v>
      </c>
      <c r="K16">
        <v>16000</v>
      </c>
    </row>
    <row r="17" spans="1:11" x14ac:dyDescent="0.25">
      <c r="A17" t="str">
        <f>"Z75144E93F"</f>
        <v>Z75144E93F</v>
      </c>
      <c r="B17" t="str">
        <f t="shared" si="0"/>
        <v>06363391001</v>
      </c>
      <c r="C17" t="s">
        <v>15</v>
      </c>
      <c r="D17" t="s">
        <v>50</v>
      </c>
      <c r="E17" t="s">
        <v>27</v>
      </c>
      <c r="F17" s="1" t="s">
        <v>51</v>
      </c>
      <c r="G17" t="s">
        <v>52</v>
      </c>
      <c r="H17">
        <v>12700</v>
      </c>
      <c r="I17" s="2">
        <v>42073</v>
      </c>
      <c r="J17" s="2">
        <v>42103</v>
      </c>
      <c r="K17">
        <v>12700</v>
      </c>
    </row>
    <row r="18" spans="1:11" x14ac:dyDescent="0.25">
      <c r="A18" t="str">
        <f>"ZB412D6A62"</f>
        <v>ZB412D6A62</v>
      </c>
      <c r="B18" t="str">
        <f t="shared" si="0"/>
        <v>06363391001</v>
      </c>
      <c r="C18" t="s">
        <v>15</v>
      </c>
      <c r="D18" t="s">
        <v>53</v>
      </c>
      <c r="E18" t="s">
        <v>27</v>
      </c>
      <c r="F18" s="1" t="s">
        <v>33</v>
      </c>
      <c r="G18" t="s">
        <v>34</v>
      </c>
      <c r="H18">
        <v>3000</v>
      </c>
      <c r="I18" s="2">
        <v>42026</v>
      </c>
      <c r="J18" s="2">
        <v>42034</v>
      </c>
      <c r="K18">
        <v>3000</v>
      </c>
    </row>
    <row r="19" spans="1:11" x14ac:dyDescent="0.25">
      <c r="A19" t="str">
        <f>"ZD3147DE03"</f>
        <v>ZD3147DE03</v>
      </c>
      <c r="B19" t="str">
        <f t="shared" si="0"/>
        <v>06363391001</v>
      </c>
      <c r="C19" t="s">
        <v>15</v>
      </c>
      <c r="D19" t="s">
        <v>54</v>
      </c>
      <c r="E19" t="s">
        <v>27</v>
      </c>
      <c r="F19" s="1" t="s">
        <v>55</v>
      </c>
      <c r="G19" t="s">
        <v>56</v>
      </c>
      <c r="H19">
        <v>39780</v>
      </c>
      <c r="I19" s="2">
        <v>42306</v>
      </c>
      <c r="J19" s="2">
        <v>42671</v>
      </c>
      <c r="K19">
        <v>23232</v>
      </c>
    </row>
    <row r="20" spans="1:11" x14ac:dyDescent="0.25">
      <c r="A20" t="str">
        <f>"Z8714BD000"</f>
        <v>Z8714BD000</v>
      </c>
      <c r="B20" t="str">
        <f t="shared" si="0"/>
        <v>06363391001</v>
      </c>
      <c r="C20" t="s">
        <v>15</v>
      </c>
      <c r="D20" t="s">
        <v>57</v>
      </c>
      <c r="E20" t="s">
        <v>27</v>
      </c>
      <c r="F20" s="1" t="s">
        <v>58</v>
      </c>
      <c r="G20" t="s">
        <v>59</v>
      </c>
      <c r="H20">
        <v>42848.2</v>
      </c>
      <c r="I20" s="2">
        <v>42173</v>
      </c>
      <c r="J20" s="2">
        <v>42209</v>
      </c>
      <c r="K20">
        <v>42848.2</v>
      </c>
    </row>
    <row r="21" spans="1:11" x14ac:dyDescent="0.25">
      <c r="A21" t="str">
        <f>"Z1A140E7A9"</f>
        <v>Z1A140E7A9</v>
      </c>
      <c r="B21" t="str">
        <f t="shared" si="0"/>
        <v>06363391001</v>
      </c>
      <c r="C21" t="s">
        <v>15</v>
      </c>
      <c r="D21" t="s">
        <v>60</v>
      </c>
      <c r="E21" t="s">
        <v>27</v>
      </c>
      <c r="F21" s="1" t="s">
        <v>61</v>
      </c>
      <c r="G21" t="s">
        <v>62</v>
      </c>
      <c r="H21">
        <v>2150</v>
      </c>
      <c r="I21" s="2">
        <v>42109</v>
      </c>
      <c r="J21" s="2">
        <v>42111</v>
      </c>
      <c r="K21">
        <v>2150</v>
      </c>
    </row>
    <row r="22" spans="1:11" x14ac:dyDescent="0.25">
      <c r="A22" t="str">
        <f>"Z5B12AF572"</f>
        <v>Z5B12AF572</v>
      </c>
      <c r="B22" t="str">
        <f t="shared" si="0"/>
        <v>06363391001</v>
      </c>
      <c r="C22" t="s">
        <v>15</v>
      </c>
      <c r="D22" t="s">
        <v>63</v>
      </c>
      <c r="E22" t="s">
        <v>17</v>
      </c>
      <c r="F22" s="1" t="s">
        <v>64</v>
      </c>
      <c r="G22" t="s">
        <v>65</v>
      </c>
      <c r="H22">
        <v>19000</v>
      </c>
      <c r="I22" s="2">
        <v>42026</v>
      </c>
      <c r="J22" s="2">
        <v>42389</v>
      </c>
      <c r="K22">
        <v>18561.03</v>
      </c>
    </row>
    <row r="23" spans="1:11" x14ac:dyDescent="0.25">
      <c r="A23" t="str">
        <f>"Z0014DE835"</f>
        <v>Z0014DE835</v>
      </c>
      <c r="B23" t="str">
        <f t="shared" si="0"/>
        <v>06363391001</v>
      </c>
      <c r="C23" t="s">
        <v>15</v>
      </c>
      <c r="D23" t="s">
        <v>66</v>
      </c>
      <c r="E23" t="s">
        <v>27</v>
      </c>
      <c r="F23" s="1" t="s">
        <v>33</v>
      </c>
      <c r="G23" t="s">
        <v>34</v>
      </c>
      <c r="H23">
        <v>4600</v>
      </c>
      <c r="I23" s="2">
        <v>42108</v>
      </c>
      <c r="J23" s="2">
        <v>42111</v>
      </c>
      <c r="K23">
        <v>4600</v>
      </c>
    </row>
    <row r="24" spans="1:11" x14ac:dyDescent="0.25">
      <c r="A24" t="str">
        <f>"ZC414D1B2C"</f>
        <v>ZC414D1B2C</v>
      </c>
      <c r="B24" t="str">
        <f t="shared" si="0"/>
        <v>06363391001</v>
      </c>
      <c r="C24" t="s">
        <v>15</v>
      </c>
      <c r="D24" t="s">
        <v>67</v>
      </c>
      <c r="E24" t="s">
        <v>27</v>
      </c>
      <c r="F24" s="1" t="s">
        <v>68</v>
      </c>
      <c r="G24" t="s">
        <v>69</v>
      </c>
      <c r="H24">
        <v>600</v>
      </c>
      <c r="I24" s="2">
        <v>42164</v>
      </c>
      <c r="J24" s="2">
        <v>42172</v>
      </c>
      <c r="K24">
        <v>600</v>
      </c>
    </row>
    <row r="25" spans="1:11" x14ac:dyDescent="0.25">
      <c r="A25" t="str">
        <f>"Z05133E440"</f>
        <v>Z05133E440</v>
      </c>
      <c r="B25" t="str">
        <f t="shared" si="0"/>
        <v>06363391001</v>
      </c>
      <c r="C25" t="s">
        <v>15</v>
      </c>
      <c r="D25" t="s">
        <v>70</v>
      </c>
      <c r="E25" t="s">
        <v>27</v>
      </c>
      <c r="F25" s="1" t="s">
        <v>71</v>
      </c>
      <c r="G25" t="s">
        <v>72</v>
      </c>
      <c r="H25">
        <v>3192.14</v>
      </c>
      <c r="I25" s="2">
        <v>42066</v>
      </c>
      <c r="J25" s="2">
        <v>42072</v>
      </c>
      <c r="K25">
        <v>3192.14</v>
      </c>
    </row>
    <row r="26" spans="1:11" x14ac:dyDescent="0.25">
      <c r="A26" t="str">
        <f>"6209564650"</f>
        <v>6209564650</v>
      </c>
      <c r="B26" t="str">
        <f t="shared" si="0"/>
        <v>06363391001</v>
      </c>
      <c r="C26" t="s">
        <v>15</v>
      </c>
      <c r="D26" t="s">
        <v>73</v>
      </c>
      <c r="E26" t="s">
        <v>39</v>
      </c>
      <c r="F26" s="1" t="s">
        <v>40</v>
      </c>
      <c r="G26" t="s">
        <v>41</v>
      </c>
      <c r="H26">
        <v>0</v>
      </c>
      <c r="I26" s="2">
        <v>42116</v>
      </c>
      <c r="K26">
        <v>157425.25</v>
      </c>
    </row>
    <row r="27" spans="1:11" x14ac:dyDescent="0.25">
      <c r="A27" t="str">
        <f>"6172372282"</f>
        <v>6172372282</v>
      </c>
      <c r="B27" t="str">
        <f t="shared" si="0"/>
        <v>06363391001</v>
      </c>
      <c r="C27" t="s">
        <v>15</v>
      </c>
      <c r="D27" t="s">
        <v>74</v>
      </c>
      <c r="E27" t="s">
        <v>39</v>
      </c>
      <c r="F27" s="1" t="s">
        <v>75</v>
      </c>
      <c r="G27" t="s">
        <v>76</v>
      </c>
      <c r="H27">
        <v>0</v>
      </c>
      <c r="I27" s="2">
        <v>42074</v>
      </c>
      <c r="K27">
        <v>81605.45</v>
      </c>
    </row>
    <row r="28" spans="1:11" x14ac:dyDescent="0.25">
      <c r="A28" t="str">
        <f>"ZBD14E5ECD"</f>
        <v>ZBD14E5ECD</v>
      </c>
      <c r="B28" t="str">
        <f t="shared" si="0"/>
        <v>06363391001</v>
      </c>
      <c r="C28" t="s">
        <v>15</v>
      </c>
      <c r="D28" t="s">
        <v>74</v>
      </c>
      <c r="E28" t="s">
        <v>39</v>
      </c>
      <c r="F28" s="1" t="s">
        <v>75</v>
      </c>
      <c r="G28" t="s">
        <v>76</v>
      </c>
      <c r="H28">
        <v>0</v>
      </c>
      <c r="I28" s="2">
        <v>42164</v>
      </c>
      <c r="K28">
        <v>25443.78</v>
      </c>
    </row>
    <row r="29" spans="1:11" x14ac:dyDescent="0.25">
      <c r="A29" t="str">
        <f>"ZD61442CAB"</f>
        <v>ZD61442CAB</v>
      </c>
      <c r="B29" t="str">
        <f t="shared" si="0"/>
        <v>06363391001</v>
      </c>
      <c r="C29" t="s">
        <v>15</v>
      </c>
      <c r="D29" t="s">
        <v>77</v>
      </c>
      <c r="E29" t="s">
        <v>17</v>
      </c>
      <c r="F29" s="1" t="s">
        <v>78</v>
      </c>
      <c r="G29" t="s">
        <v>79</v>
      </c>
      <c r="H29">
        <v>2400</v>
      </c>
      <c r="I29" s="2">
        <v>42139</v>
      </c>
      <c r="J29" s="2">
        <v>42209</v>
      </c>
      <c r="K29">
        <v>2400</v>
      </c>
    </row>
    <row r="30" spans="1:11" x14ac:dyDescent="0.25">
      <c r="A30" t="str">
        <f>"ZBC153AE71"</f>
        <v>ZBC153AE71</v>
      </c>
      <c r="B30" t="str">
        <f t="shared" si="0"/>
        <v>06363391001</v>
      </c>
      <c r="C30" t="s">
        <v>15</v>
      </c>
      <c r="D30" t="s">
        <v>80</v>
      </c>
      <c r="E30" t="s">
        <v>27</v>
      </c>
      <c r="F30" s="1" t="s">
        <v>81</v>
      </c>
      <c r="G30" t="s">
        <v>82</v>
      </c>
      <c r="H30">
        <v>3900</v>
      </c>
      <c r="I30" s="2">
        <v>42156</v>
      </c>
      <c r="J30" s="2">
        <v>42369</v>
      </c>
      <c r="K30">
        <v>3900</v>
      </c>
    </row>
    <row r="31" spans="1:11" x14ac:dyDescent="0.25">
      <c r="A31" t="str">
        <f>"Z4112AF452"</f>
        <v>Z4112AF452</v>
      </c>
      <c r="B31" t="str">
        <f t="shared" si="0"/>
        <v>06363391001</v>
      </c>
      <c r="C31" t="s">
        <v>15</v>
      </c>
      <c r="D31" t="s">
        <v>83</v>
      </c>
      <c r="E31" t="s">
        <v>17</v>
      </c>
      <c r="F31" s="1" t="s">
        <v>84</v>
      </c>
      <c r="G31" t="s">
        <v>85</v>
      </c>
      <c r="H31">
        <v>19000</v>
      </c>
      <c r="I31" s="2">
        <v>42051</v>
      </c>
      <c r="J31" s="2">
        <v>42369</v>
      </c>
      <c r="K31">
        <v>19000</v>
      </c>
    </row>
    <row r="32" spans="1:11" x14ac:dyDescent="0.25">
      <c r="A32" t="str">
        <f>"6161916DEE"</f>
        <v>6161916DEE</v>
      </c>
      <c r="B32" t="str">
        <f t="shared" si="0"/>
        <v>06363391001</v>
      </c>
      <c r="C32" t="s">
        <v>15</v>
      </c>
      <c r="D32" t="s">
        <v>86</v>
      </c>
      <c r="E32" t="s">
        <v>17</v>
      </c>
      <c r="F32" s="1" t="s">
        <v>87</v>
      </c>
      <c r="G32" t="s">
        <v>88</v>
      </c>
      <c r="H32">
        <v>123205</v>
      </c>
      <c r="I32" s="2">
        <v>42170</v>
      </c>
      <c r="J32" s="2">
        <v>42530</v>
      </c>
      <c r="K32">
        <v>114961.5</v>
      </c>
    </row>
    <row r="33" spans="1:11" x14ac:dyDescent="0.25">
      <c r="A33" t="str">
        <f>"Z9913583A9"</f>
        <v>Z9913583A9</v>
      </c>
      <c r="B33" t="str">
        <f t="shared" si="0"/>
        <v>06363391001</v>
      </c>
      <c r="C33" t="s">
        <v>15</v>
      </c>
      <c r="D33" t="s">
        <v>89</v>
      </c>
      <c r="E33" t="s">
        <v>27</v>
      </c>
      <c r="F33" s="1" t="s">
        <v>90</v>
      </c>
      <c r="G33" t="s">
        <v>91</v>
      </c>
      <c r="H33">
        <v>914.76</v>
      </c>
      <c r="I33" s="2">
        <v>42079</v>
      </c>
      <c r="J33" s="2">
        <v>42173</v>
      </c>
      <c r="K33">
        <v>914.76</v>
      </c>
    </row>
    <row r="34" spans="1:11" x14ac:dyDescent="0.25">
      <c r="A34" t="str">
        <f>"ZAD161120A"</f>
        <v>ZAD161120A</v>
      </c>
      <c r="B34" t="str">
        <f t="shared" si="0"/>
        <v>06363391001</v>
      </c>
      <c r="C34" t="s">
        <v>15</v>
      </c>
      <c r="D34" t="s">
        <v>92</v>
      </c>
      <c r="E34" t="s">
        <v>27</v>
      </c>
      <c r="F34" s="1" t="s">
        <v>93</v>
      </c>
      <c r="G34" t="s">
        <v>94</v>
      </c>
      <c r="H34">
        <v>325</v>
      </c>
      <c r="I34" s="2">
        <v>42262</v>
      </c>
      <c r="J34" s="2">
        <v>42262</v>
      </c>
      <c r="K34">
        <v>325</v>
      </c>
    </row>
    <row r="35" spans="1:11" x14ac:dyDescent="0.25">
      <c r="A35" t="str">
        <f>"ZA7132FD62"</f>
        <v>ZA7132FD62</v>
      </c>
      <c r="B35" t="str">
        <f t="shared" ref="B35:B64" si="1">"06363391001"</f>
        <v>06363391001</v>
      </c>
      <c r="C35" t="s">
        <v>15</v>
      </c>
      <c r="D35" t="s">
        <v>95</v>
      </c>
      <c r="E35" t="s">
        <v>27</v>
      </c>
      <c r="F35" s="1" t="s">
        <v>96</v>
      </c>
      <c r="G35" t="s">
        <v>97</v>
      </c>
      <c r="H35">
        <v>214</v>
      </c>
      <c r="I35" s="2">
        <v>42051</v>
      </c>
      <c r="J35" s="2">
        <v>42051</v>
      </c>
      <c r="K35">
        <v>214</v>
      </c>
    </row>
    <row r="36" spans="1:11" x14ac:dyDescent="0.25">
      <c r="A36" t="str">
        <f>"Z1F1677086"</f>
        <v>Z1F1677086</v>
      </c>
      <c r="B36" t="str">
        <f t="shared" si="1"/>
        <v>06363391001</v>
      </c>
      <c r="C36" t="s">
        <v>15</v>
      </c>
      <c r="D36" t="s">
        <v>98</v>
      </c>
      <c r="E36" t="s">
        <v>27</v>
      </c>
      <c r="F36" s="1" t="s">
        <v>33</v>
      </c>
      <c r="G36" t="s">
        <v>34</v>
      </c>
      <c r="H36">
        <v>6223.1</v>
      </c>
      <c r="I36" s="2">
        <v>42293</v>
      </c>
      <c r="J36" s="2">
        <v>42298</v>
      </c>
      <c r="K36">
        <v>6223.1</v>
      </c>
    </row>
    <row r="37" spans="1:11" x14ac:dyDescent="0.25">
      <c r="A37" t="str">
        <f>"ZDA153F642"</f>
        <v>ZDA153F642</v>
      </c>
      <c r="B37" t="str">
        <f t="shared" si="1"/>
        <v>06363391001</v>
      </c>
      <c r="C37" t="s">
        <v>15</v>
      </c>
      <c r="D37" t="s">
        <v>99</v>
      </c>
      <c r="E37" t="s">
        <v>27</v>
      </c>
      <c r="F37" s="1" t="s">
        <v>100</v>
      </c>
      <c r="G37" t="s">
        <v>101</v>
      </c>
      <c r="H37">
        <v>26201.74</v>
      </c>
      <c r="I37" s="2">
        <v>42290</v>
      </c>
      <c r="J37" s="2">
        <v>42307</v>
      </c>
      <c r="K37">
        <v>0</v>
      </c>
    </row>
    <row r="38" spans="1:11" x14ac:dyDescent="0.25">
      <c r="A38" t="str">
        <f>"6203428EB7"</f>
        <v>6203428EB7</v>
      </c>
      <c r="B38" t="str">
        <f t="shared" si="1"/>
        <v>06363391001</v>
      </c>
      <c r="C38" t="s">
        <v>15</v>
      </c>
      <c r="D38" t="s">
        <v>102</v>
      </c>
      <c r="E38" t="s">
        <v>27</v>
      </c>
      <c r="F38" s="1" t="s">
        <v>103</v>
      </c>
      <c r="G38" t="s">
        <v>104</v>
      </c>
      <c r="H38">
        <v>28069.34</v>
      </c>
      <c r="I38" s="2">
        <v>42131</v>
      </c>
      <c r="J38" s="2">
        <v>42163</v>
      </c>
      <c r="K38">
        <v>28069.34</v>
      </c>
    </row>
    <row r="39" spans="1:11" x14ac:dyDescent="0.25">
      <c r="A39" t="str">
        <f>"ZE3165EE1A"</f>
        <v>ZE3165EE1A</v>
      </c>
      <c r="B39" t="str">
        <f t="shared" si="1"/>
        <v>06363391001</v>
      </c>
      <c r="C39" t="s">
        <v>15</v>
      </c>
      <c r="D39" t="s">
        <v>105</v>
      </c>
      <c r="E39" t="s">
        <v>27</v>
      </c>
      <c r="F39" s="1" t="s">
        <v>106</v>
      </c>
      <c r="G39" t="s">
        <v>107</v>
      </c>
      <c r="H39">
        <v>7000</v>
      </c>
      <c r="I39" s="2">
        <v>42285</v>
      </c>
      <c r="J39" s="2">
        <v>42286</v>
      </c>
      <c r="K39">
        <v>7000</v>
      </c>
    </row>
    <row r="40" spans="1:11" x14ac:dyDescent="0.25">
      <c r="A40" t="str">
        <f>"6293485C1B"</f>
        <v>6293485C1B</v>
      </c>
      <c r="B40" t="str">
        <f t="shared" si="1"/>
        <v>06363391001</v>
      </c>
      <c r="C40" t="s">
        <v>15</v>
      </c>
      <c r="D40" t="s">
        <v>108</v>
      </c>
      <c r="E40" t="s">
        <v>17</v>
      </c>
      <c r="F40" s="1" t="s">
        <v>109</v>
      </c>
      <c r="G40" t="s">
        <v>110</v>
      </c>
      <c r="H40">
        <v>198865</v>
      </c>
      <c r="I40" s="2">
        <v>42195</v>
      </c>
      <c r="J40" s="2">
        <v>42558</v>
      </c>
      <c r="K40">
        <v>198865</v>
      </c>
    </row>
    <row r="41" spans="1:11" x14ac:dyDescent="0.25">
      <c r="A41" t="str">
        <f>"Z03147D9EA"</f>
        <v>Z03147D9EA</v>
      </c>
      <c r="B41" t="str">
        <f t="shared" si="1"/>
        <v>06363391001</v>
      </c>
      <c r="C41" t="s">
        <v>15</v>
      </c>
      <c r="D41" t="s">
        <v>111</v>
      </c>
      <c r="E41" t="s">
        <v>27</v>
      </c>
      <c r="F41" s="1" t="s">
        <v>112</v>
      </c>
      <c r="G41" t="s">
        <v>113</v>
      </c>
      <c r="H41">
        <v>6345</v>
      </c>
      <c r="I41" s="2">
        <v>42310</v>
      </c>
      <c r="J41" s="2">
        <v>42313</v>
      </c>
      <c r="K41">
        <v>6345</v>
      </c>
    </row>
    <row r="42" spans="1:11" x14ac:dyDescent="0.25">
      <c r="A42" t="str">
        <f>"Z6314CED6B"</f>
        <v>Z6314CED6B</v>
      </c>
      <c r="B42" t="str">
        <f t="shared" si="1"/>
        <v>06363391001</v>
      </c>
      <c r="C42" t="s">
        <v>15</v>
      </c>
      <c r="D42" t="s">
        <v>114</v>
      </c>
      <c r="E42" t="s">
        <v>27</v>
      </c>
      <c r="F42" s="1" t="s">
        <v>115</v>
      </c>
      <c r="G42" t="s">
        <v>116</v>
      </c>
      <c r="H42">
        <v>99.18</v>
      </c>
      <c r="I42" s="2">
        <v>42156</v>
      </c>
      <c r="J42" s="2">
        <v>42160</v>
      </c>
      <c r="K42">
        <v>99.18</v>
      </c>
    </row>
    <row r="43" spans="1:11" x14ac:dyDescent="0.25">
      <c r="A43" t="str">
        <f>"Z99124FEE6"</f>
        <v>Z99124FEE6</v>
      </c>
      <c r="B43" t="str">
        <f t="shared" si="1"/>
        <v>06363391001</v>
      </c>
      <c r="C43" t="s">
        <v>15</v>
      </c>
      <c r="D43" t="s">
        <v>117</v>
      </c>
      <c r="E43" t="s">
        <v>27</v>
      </c>
      <c r="F43" s="1" t="s">
        <v>118</v>
      </c>
      <c r="G43" t="s">
        <v>101</v>
      </c>
      <c r="H43">
        <v>15215.16</v>
      </c>
      <c r="I43" s="2">
        <v>42117</v>
      </c>
      <c r="J43" s="2">
        <v>42163</v>
      </c>
      <c r="K43">
        <v>15215.16</v>
      </c>
    </row>
    <row r="44" spans="1:11" x14ac:dyDescent="0.25">
      <c r="A44" t="str">
        <f>"61618832B6"</f>
        <v>61618832B6</v>
      </c>
      <c r="B44" t="str">
        <f t="shared" si="1"/>
        <v>06363391001</v>
      </c>
      <c r="C44" t="s">
        <v>15</v>
      </c>
      <c r="D44" t="s">
        <v>119</v>
      </c>
      <c r="E44" t="s">
        <v>17</v>
      </c>
      <c r="F44" s="1" t="s">
        <v>120</v>
      </c>
      <c r="G44" t="s">
        <v>121</v>
      </c>
      <c r="H44">
        <v>107800</v>
      </c>
      <c r="I44" s="2">
        <v>42082</v>
      </c>
      <c r="J44" s="2">
        <v>42369</v>
      </c>
      <c r="K44">
        <v>107769.66</v>
      </c>
    </row>
    <row r="45" spans="1:11" x14ac:dyDescent="0.25">
      <c r="A45" t="str">
        <f>"ZF5129D875"</f>
        <v>ZF5129D875</v>
      </c>
      <c r="B45" t="str">
        <f t="shared" si="1"/>
        <v>06363391001</v>
      </c>
      <c r="C45" t="s">
        <v>15</v>
      </c>
      <c r="D45" t="s">
        <v>122</v>
      </c>
      <c r="E45" t="s">
        <v>39</v>
      </c>
      <c r="F45" s="1" t="s">
        <v>123</v>
      </c>
      <c r="G45" t="s">
        <v>124</v>
      </c>
      <c r="H45">
        <v>6666.59</v>
      </c>
      <c r="I45" s="2">
        <v>42037</v>
      </c>
      <c r="J45" s="2">
        <v>42052</v>
      </c>
      <c r="K45">
        <v>6666.59</v>
      </c>
    </row>
    <row r="46" spans="1:11" x14ac:dyDescent="0.25">
      <c r="A46" t="str">
        <f>"Z17137E5C5"</f>
        <v>Z17137E5C5</v>
      </c>
      <c r="B46" t="str">
        <f t="shared" si="1"/>
        <v>06363391001</v>
      </c>
      <c r="C46" t="s">
        <v>15</v>
      </c>
      <c r="D46" t="s">
        <v>125</v>
      </c>
      <c r="E46" t="s">
        <v>27</v>
      </c>
      <c r="F46" s="1" t="s">
        <v>126</v>
      </c>
      <c r="G46" t="s">
        <v>127</v>
      </c>
      <c r="H46">
        <v>500</v>
      </c>
      <c r="I46" s="2">
        <v>42081</v>
      </c>
      <c r="J46" s="2">
        <v>42081</v>
      </c>
      <c r="K46">
        <v>0</v>
      </c>
    </row>
    <row r="47" spans="1:11" x14ac:dyDescent="0.25">
      <c r="A47" t="str">
        <f>"Z4412A3EC3"</f>
        <v>Z4412A3EC3</v>
      </c>
      <c r="B47" t="str">
        <f t="shared" si="1"/>
        <v>06363391001</v>
      </c>
      <c r="C47" t="s">
        <v>15</v>
      </c>
      <c r="D47" t="s">
        <v>128</v>
      </c>
      <c r="E47" t="s">
        <v>27</v>
      </c>
      <c r="F47" s="1" t="s">
        <v>129</v>
      </c>
      <c r="G47" t="s">
        <v>130</v>
      </c>
      <c r="H47">
        <v>200</v>
      </c>
      <c r="I47" s="2">
        <v>42017</v>
      </c>
      <c r="K47">
        <v>0</v>
      </c>
    </row>
    <row r="48" spans="1:11" x14ac:dyDescent="0.25">
      <c r="A48" t="str">
        <f>"ZA715792D2"</f>
        <v>ZA715792D2</v>
      </c>
      <c r="B48" t="str">
        <f t="shared" si="1"/>
        <v>06363391001</v>
      </c>
      <c r="C48" t="s">
        <v>15</v>
      </c>
      <c r="D48" t="s">
        <v>131</v>
      </c>
      <c r="E48" t="s">
        <v>27</v>
      </c>
      <c r="F48" s="1" t="s">
        <v>132</v>
      </c>
      <c r="G48" t="s">
        <v>133</v>
      </c>
      <c r="H48">
        <v>150</v>
      </c>
      <c r="I48" s="2">
        <v>42209</v>
      </c>
      <c r="K48">
        <v>0</v>
      </c>
    </row>
    <row r="49" spans="1:11" x14ac:dyDescent="0.25">
      <c r="A49" t="str">
        <f>"Z1E1579327"</f>
        <v>Z1E1579327</v>
      </c>
      <c r="B49" t="str">
        <f t="shared" si="1"/>
        <v>06363391001</v>
      </c>
      <c r="C49" t="s">
        <v>15</v>
      </c>
      <c r="D49" t="s">
        <v>134</v>
      </c>
      <c r="E49" t="s">
        <v>27</v>
      </c>
      <c r="F49" s="1" t="s">
        <v>135</v>
      </c>
      <c r="G49" t="s">
        <v>136</v>
      </c>
      <c r="H49">
        <v>500</v>
      </c>
      <c r="I49" s="2">
        <v>42222</v>
      </c>
      <c r="K49">
        <v>302.2</v>
      </c>
    </row>
    <row r="50" spans="1:11" x14ac:dyDescent="0.25">
      <c r="A50" t="str">
        <f>"Z5015E5669"</f>
        <v>Z5015E5669</v>
      </c>
      <c r="B50" t="str">
        <f t="shared" si="1"/>
        <v>06363391001</v>
      </c>
      <c r="C50" t="s">
        <v>15</v>
      </c>
      <c r="D50" t="s">
        <v>137</v>
      </c>
      <c r="E50" t="s">
        <v>27</v>
      </c>
      <c r="F50" s="1" t="s">
        <v>138</v>
      </c>
      <c r="G50" t="s">
        <v>139</v>
      </c>
      <c r="H50">
        <v>2000</v>
      </c>
      <c r="I50" s="2">
        <v>42298</v>
      </c>
      <c r="J50" s="2">
        <v>42348</v>
      </c>
      <c r="K50">
        <v>2000</v>
      </c>
    </row>
    <row r="51" spans="1:11" x14ac:dyDescent="0.25">
      <c r="A51" t="str">
        <f>"6041941F6D"</f>
        <v>6041941F6D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141</v>
      </c>
      <c r="G51" t="s">
        <v>142</v>
      </c>
      <c r="H51">
        <v>200000</v>
      </c>
      <c r="I51" s="2">
        <v>42013</v>
      </c>
      <c r="J51" s="2">
        <v>42375</v>
      </c>
      <c r="K51">
        <v>200000</v>
      </c>
    </row>
    <row r="52" spans="1:11" x14ac:dyDescent="0.25">
      <c r="A52" t="str">
        <f>"Z7014BCFAF"</f>
        <v>Z7014BCFAF</v>
      </c>
      <c r="B52" t="str">
        <f t="shared" si="1"/>
        <v>06363391001</v>
      </c>
      <c r="C52" t="s">
        <v>15</v>
      </c>
      <c r="D52" t="s">
        <v>143</v>
      </c>
      <c r="E52" t="s">
        <v>27</v>
      </c>
      <c r="F52" s="1" t="s">
        <v>144</v>
      </c>
      <c r="G52" t="s">
        <v>52</v>
      </c>
      <c r="H52">
        <v>12042.27</v>
      </c>
      <c r="I52" s="2">
        <v>42175</v>
      </c>
      <c r="J52" s="2">
        <v>42204</v>
      </c>
      <c r="K52">
        <v>12042.27</v>
      </c>
    </row>
    <row r="53" spans="1:11" x14ac:dyDescent="0.25">
      <c r="A53" t="str">
        <f>"Z2E14A240F"</f>
        <v>Z2E14A240F</v>
      </c>
      <c r="B53" t="str">
        <f t="shared" si="1"/>
        <v>06363391001</v>
      </c>
      <c r="C53" t="s">
        <v>15</v>
      </c>
      <c r="D53" t="s">
        <v>145</v>
      </c>
      <c r="E53" t="s">
        <v>17</v>
      </c>
      <c r="F53" s="1" t="s">
        <v>146</v>
      </c>
      <c r="G53" t="s">
        <v>147</v>
      </c>
      <c r="H53">
        <v>15395</v>
      </c>
      <c r="I53" s="2">
        <v>42163</v>
      </c>
      <c r="J53" s="2">
        <v>42173</v>
      </c>
      <c r="K53">
        <v>15395</v>
      </c>
    </row>
    <row r="54" spans="1:11" x14ac:dyDescent="0.25">
      <c r="A54" t="str">
        <f>"ZCE1607150"</f>
        <v>ZCE1607150</v>
      </c>
      <c r="B54" t="str">
        <f t="shared" si="1"/>
        <v>06363391001</v>
      </c>
      <c r="C54" t="s">
        <v>15</v>
      </c>
      <c r="D54" t="s">
        <v>148</v>
      </c>
      <c r="E54" t="s">
        <v>27</v>
      </c>
      <c r="F54" s="1" t="s">
        <v>149</v>
      </c>
      <c r="G54" t="s">
        <v>104</v>
      </c>
      <c r="H54">
        <v>10022</v>
      </c>
      <c r="I54" s="2">
        <v>42255</v>
      </c>
      <c r="J54" s="2">
        <v>42261</v>
      </c>
      <c r="K54">
        <v>9361.64</v>
      </c>
    </row>
    <row r="55" spans="1:11" x14ac:dyDescent="0.25">
      <c r="A55" t="str">
        <f>"ZCB13D6632"</f>
        <v>ZCB13D6632</v>
      </c>
      <c r="B55" t="str">
        <f t="shared" si="1"/>
        <v>06363391001</v>
      </c>
      <c r="C55" t="s">
        <v>15</v>
      </c>
      <c r="D55" t="s">
        <v>150</v>
      </c>
      <c r="E55" t="s">
        <v>27</v>
      </c>
      <c r="F55" s="1" t="s">
        <v>151</v>
      </c>
      <c r="G55" t="s">
        <v>152</v>
      </c>
      <c r="H55">
        <v>1000</v>
      </c>
      <c r="I55" s="2">
        <v>42123</v>
      </c>
      <c r="J55" s="2">
        <v>42124</v>
      </c>
      <c r="K55">
        <v>1000</v>
      </c>
    </row>
    <row r="56" spans="1:11" x14ac:dyDescent="0.25">
      <c r="A56" t="str">
        <f>"Z92138C90E"</f>
        <v>Z92138C90E</v>
      </c>
      <c r="B56" t="str">
        <f t="shared" si="1"/>
        <v>06363391001</v>
      </c>
      <c r="C56" t="s">
        <v>15</v>
      </c>
      <c r="D56" t="s">
        <v>153</v>
      </c>
      <c r="E56" t="s">
        <v>27</v>
      </c>
      <c r="F56" s="1" t="s">
        <v>96</v>
      </c>
      <c r="G56" t="s">
        <v>97</v>
      </c>
      <c r="H56">
        <v>214</v>
      </c>
      <c r="I56" s="2">
        <v>42072</v>
      </c>
      <c r="J56" s="2">
        <v>42072</v>
      </c>
      <c r="K56">
        <v>214</v>
      </c>
    </row>
    <row r="57" spans="1:11" x14ac:dyDescent="0.25">
      <c r="A57" t="str">
        <f>"Z88152E237"</f>
        <v>Z88152E237</v>
      </c>
      <c r="B57" t="str">
        <f t="shared" si="1"/>
        <v>06363391001</v>
      </c>
      <c r="C57" t="s">
        <v>15</v>
      </c>
      <c r="D57" t="s">
        <v>154</v>
      </c>
      <c r="E57" t="s">
        <v>27</v>
      </c>
      <c r="F57" s="1" t="s">
        <v>155</v>
      </c>
      <c r="G57" t="s">
        <v>156</v>
      </c>
      <c r="H57">
        <v>135</v>
      </c>
      <c r="I57" s="2">
        <v>42153</v>
      </c>
      <c r="J57" s="2">
        <v>42153</v>
      </c>
      <c r="K57">
        <v>135</v>
      </c>
    </row>
    <row r="58" spans="1:11" x14ac:dyDescent="0.25">
      <c r="A58" t="str">
        <f>"621607428A"</f>
        <v>621607428A</v>
      </c>
      <c r="B58" t="str">
        <f t="shared" si="1"/>
        <v>06363391001</v>
      </c>
      <c r="C58" t="s">
        <v>15</v>
      </c>
      <c r="D58" t="s">
        <v>157</v>
      </c>
      <c r="E58" t="s">
        <v>17</v>
      </c>
      <c r="F58" s="1" t="s">
        <v>158</v>
      </c>
      <c r="G58" t="s">
        <v>159</v>
      </c>
      <c r="H58">
        <v>100000</v>
      </c>
      <c r="I58" s="2">
        <v>42135</v>
      </c>
      <c r="J58" s="2">
        <v>42278</v>
      </c>
      <c r="K58">
        <v>98578</v>
      </c>
    </row>
    <row r="59" spans="1:11" x14ac:dyDescent="0.25">
      <c r="A59" t="str">
        <f>"Z5015C9A42"</f>
        <v>Z5015C9A42</v>
      </c>
      <c r="B59" t="str">
        <f t="shared" si="1"/>
        <v>06363391001</v>
      </c>
      <c r="C59" t="s">
        <v>15</v>
      </c>
      <c r="D59" t="s">
        <v>160</v>
      </c>
      <c r="E59" t="s">
        <v>27</v>
      </c>
      <c r="F59" s="1" t="s">
        <v>33</v>
      </c>
      <c r="G59" t="s">
        <v>34</v>
      </c>
      <c r="H59">
        <v>8575</v>
      </c>
      <c r="I59" s="2">
        <v>42223</v>
      </c>
      <c r="J59" s="2">
        <v>42291</v>
      </c>
      <c r="K59">
        <v>8575</v>
      </c>
    </row>
    <row r="60" spans="1:11" x14ac:dyDescent="0.25">
      <c r="A60" t="str">
        <f>"Z7F15791D8"</f>
        <v>Z7F15791D8</v>
      </c>
      <c r="B60" t="str">
        <f t="shared" si="1"/>
        <v>06363391001</v>
      </c>
      <c r="C60" t="s">
        <v>15</v>
      </c>
      <c r="D60" t="s">
        <v>161</v>
      </c>
      <c r="E60" t="s">
        <v>27</v>
      </c>
      <c r="F60" s="1" t="s">
        <v>162</v>
      </c>
      <c r="G60" t="s">
        <v>91</v>
      </c>
      <c r="H60">
        <v>550</v>
      </c>
      <c r="I60" s="2">
        <v>42207</v>
      </c>
      <c r="J60" s="2">
        <v>42212</v>
      </c>
      <c r="K60">
        <v>550</v>
      </c>
    </row>
    <row r="61" spans="1:11" x14ac:dyDescent="0.25">
      <c r="A61" t="str">
        <f>"ZBF1491E23"</f>
        <v>ZBF1491E23</v>
      </c>
      <c r="B61" t="str">
        <f t="shared" si="1"/>
        <v>06363391001</v>
      </c>
      <c r="C61" t="s">
        <v>15</v>
      </c>
      <c r="D61" t="s">
        <v>163</v>
      </c>
      <c r="E61" t="s">
        <v>27</v>
      </c>
      <c r="F61" s="1" t="s">
        <v>164</v>
      </c>
      <c r="G61" t="s">
        <v>34</v>
      </c>
      <c r="H61">
        <v>25662.37</v>
      </c>
      <c r="I61" s="2">
        <v>42173</v>
      </c>
      <c r="J61" s="2">
        <v>42203</v>
      </c>
      <c r="K61">
        <v>25662.37</v>
      </c>
    </row>
    <row r="62" spans="1:11" x14ac:dyDescent="0.25">
      <c r="A62" t="str">
        <f>"Z631506B9B"</f>
        <v>Z631506B9B</v>
      </c>
      <c r="B62" t="str">
        <f t="shared" si="1"/>
        <v>06363391001</v>
      </c>
      <c r="C62" t="s">
        <v>15</v>
      </c>
      <c r="D62" t="s">
        <v>165</v>
      </c>
      <c r="E62" t="s">
        <v>17</v>
      </c>
      <c r="F62" s="1" t="s">
        <v>166</v>
      </c>
      <c r="G62" t="s">
        <v>167</v>
      </c>
      <c r="H62">
        <v>8825</v>
      </c>
      <c r="I62" s="2">
        <v>42177</v>
      </c>
      <c r="J62" s="2">
        <v>42215</v>
      </c>
      <c r="K62">
        <v>8450</v>
      </c>
    </row>
    <row r="63" spans="1:11" x14ac:dyDescent="0.25">
      <c r="A63" t="str">
        <f>"609441130E"</f>
        <v>609441130E</v>
      </c>
      <c r="B63" t="str">
        <f t="shared" si="1"/>
        <v>06363391001</v>
      </c>
      <c r="C63" t="s">
        <v>15</v>
      </c>
      <c r="D63" t="s">
        <v>168</v>
      </c>
      <c r="E63" t="s">
        <v>17</v>
      </c>
      <c r="F63" s="1" t="s">
        <v>169</v>
      </c>
      <c r="G63" t="s">
        <v>170</v>
      </c>
      <c r="H63">
        <v>50949.599999999999</v>
      </c>
      <c r="I63" s="2">
        <v>42060</v>
      </c>
      <c r="J63" s="2">
        <v>42066</v>
      </c>
      <c r="K63">
        <v>50949.599999999999</v>
      </c>
    </row>
    <row r="64" spans="1:11" x14ac:dyDescent="0.25">
      <c r="A64" t="str">
        <f>"60944199A6"</f>
        <v>60944199A6</v>
      </c>
      <c r="B64" t="str">
        <f t="shared" si="1"/>
        <v>06363391001</v>
      </c>
      <c r="C64" t="s">
        <v>15</v>
      </c>
      <c r="D64" t="s">
        <v>168</v>
      </c>
      <c r="E64" t="s">
        <v>17</v>
      </c>
      <c r="F64" s="1" t="s">
        <v>171</v>
      </c>
      <c r="G64" t="s">
        <v>172</v>
      </c>
      <c r="H64">
        <v>51000</v>
      </c>
      <c r="I64" s="2">
        <v>42058</v>
      </c>
      <c r="J64" s="2">
        <v>42065</v>
      </c>
      <c r="K64">
        <v>46942</v>
      </c>
    </row>
    <row r="65" spans="1:11" x14ac:dyDescent="0.25">
      <c r="A65" t="str">
        <f>"ZDC1398F72"</f>
        <v>ZDC1398F72</v>
      </c>
      <c r="B65" t="str">
        <f t="shared" ref="B65:B75" si="2">"06363391001"</f>
        <v>06363391001</v>
      </c>
      <c r="C65" t="s">
        <v>15</v>
      </c>
      <c r="D65" t="s">
        <v>173</v>
      </c>
      <c r="E65" t="s">
        <v>27</v>
      </c>
      <c r="F65" s="1" t="s">
        <v>174</v>
      </c>
      <c r="G65" t="s">
        <v>175</v>
      </c>
      <c r="H65">
        <v>908.8</v>
      </c>
      <c r="I65" s="2">
        <v>42116</v>
      </c>
      <c r="K65">
        <v>908.8</v>
      </c>
    </row>
    <row r="66" spans="1:11" x14ac:dyDescent="0.25">
      <c r="A66" t="str">
        <f>"639321798F"</f>
        <v>639321798F</v>
      </c>
      <c r="B66" t="str">
        <f t="shared" si="2"/>
        <v>06363391001</v>
      </c>
      <c r="C66" t="s">
        <v>15</v>
      </c>
      <c r="D66" t="s">
        <v>176</v>
      </c>
      <c r="E66" t="s">
        <v>39</v>
      </c>
      <c r="F66" s="1" t="s">
        <v>177</v>
      </c>
      <c r="G66" t="s">
        <v>178</v>
      </c>
      <c r="H66">
        <v>51609.599999999999</v>
      </c>
      <c r="I66" s="2">
        <v>42300</v>
      </c>
      <c r="J66" s="2">
        <v>44126</v>
      </c>
      <c r="K66">
        <v>28385.52</v>
      </c>
    </row>
    <row r="67" spans="1:11" x14ac:dyDescent="0.25">
      <c r="A67" t="str">
        <f>"Z2A1548ED6"</f>
        <v>Z2A1548ED6</v>
      </c>
      <c r="B67" t="str">
        <f t="shared" si="2"/>
        <v>06363391001</v>
      </c>
      <c r="C67" t="s">
        <v>15</v>
      </c>
      <c r="D67" t="s">
        <v>179</v>
      </c>
      <c r="E67" t="s">
        <v>27</v>
      </c>
      <c r="F67" s="1" t="s">
        <v>180</v>
      </c>
      <c r="G67" t="s">
        <v>181</v>
      </c>
      <c r="H67">
        <v>1730.4</v>
      </c>
      <c r="I67" s="2">
        <v>42193</v>
      </c>
      <c r="J67" s="2">
        <v>42208</v>
      </c>
      <c r="K67">
        <v>1730.4</v>
      </c>
    </row>
    <row r="68" spans="1:11" x14ac:dyDescent="0.25">
      <c r="A68" t="str">
        <f>"Z0D17970C7"</f>
        <v>Z0D17970C7</v>
      </c>
      <c r="B68" t="str">
        <f t="shared" si="2"/>
        <v>06363391001</v>
      </c>
      <c r="C68" t="s">
        <v>15</v>
      </c>
      <c r="D68" t="s">
        <v>182</v>
      </c>
      <c r="E68" t="s">
        <v>27</v>
      </c>
      <c r="F68" s="1" t="s">
        <v>183</v>
      </c>
      <c r="G68" t="s">
        <v>184</v>
      </c>
      <c r="H68">
        <v>1232.3</v>
      </c>
      <c r="I68" s="2">
        <v>42391</v>
      </c>
      <c r="J68" s="2">
        <v>42391</v>
      </c>
      <c r="K68">
        <v>1232.29</v>
      </c>
    </row>
    <row r="69" spans="1:11" x14ac:dyDescent="0.25">
      <c r="A69" t="str">
        <f>"651630402D"</f>
        <v>651630402D</v>
      </c>
      <c r="B69" t="str">
        <f t="shared" si="2"/>
        <v>06363391001</v>
      </c>
      <c r="C69" t="s">
        <v>15</v>
      </c>
      <c r="D69" t="s">
        <v>73</v>
      </c>
      <c r="E69" t="s">
        <v>39</v>
      </c>
      <c r="F69" s="1" t="s">
        <v>185</v>
      </c>
      <c r="G69" t="s">
        <v>186</v>
      </c>
      <c r="H69">
        <v>0</v>
      </c>
      <c r="I69" s="2">
        <v>42401</v>
      </c>
      <c r="J69" s="2">
        <v>42766</v>
      </c>
      <c r="K69">
        <v>1249516.5</v>
      </c>
    </row>
    <row r="70" spans="1:11" x14ac:dyDescent="0.25">
      <c r="A70" t="str">
        <f>"Z6517ADFA9"</f>
        <v>Z6517ADFA9</v>
      </c>
      <c r="B70" t="str">
        <f t="shared" si="2"/>
        <v>06363391001</v>
      </c>
      <c r="C70" t="s">
        <v>15</v>
      </c>
      <c r="D70" t="s">
        <v>187</v>
      </c>
      <c r="E70" t="s">
        <v>39</v>
      </c>
      <c r="F70" s="1" t="s">
        <v>188</v>
      </c>
      <c r="G70" t="s">
        <v>189</v>
      </c>
      <c r="H70">
        <v>0</v>
      </c>
      <c r="I70" s="2">
        <v>42357</v>
      </c>
      <c r="J70" s="2">
        <v>42357</v>
      </c>
      <c r="K70">
        <v>2181.6799999999998</v>
      </c>
    </row>
    <row r="71" spans="1:11" x14ac:dyDescent="0.25">
      <c r="A71" t="str">
        <f>"Z8D17ADEAD"</f>
        <v>Z8D17ADEAD</v>
      </c>
      <c r="B71" t="str">
        <f t="shared" si="2"/>
        <v>06363391001</v>
      </c>
      <c r="C71" t="s">
        <v>15</v>
      </c>
      <c r="D71" t="s">
        <v>190</v>
      </c>
      <c r="E71" t="s">
        <v>39</v>
      </c>
      <c r="F71" s="1" t="s">
        <v>188</v>
      </c>
      <c r="G71" t="s">
        <v>189</v>
      </c>
      <c r="H71">
        <v>0</v>
      </c>
      <c r="I71" s="2">
        <v>42357</v>
      </c>
      <c r="J71" s="2">
        <v>42357</v>
      </c>
      <c r="K71">
        <v>1439.22</v>
      </c>
    </row>
    <row r="72" spans="1:11" x14ac:dyDescent="0.25">
      <c r="A72" t="str">
        <f>"Z291379457"</f>
        <v>Z291379457</v>
      </c>
      <c r="B72" t="str">
        <f t="shared" si="2"/>
        <v>06363391001</v>
      </c>
      <c r="C72" t="s">
        <v>15</v>
      </c>
      <c r="D72" t="s">
        <v>191</v>
      </c>
      <c r="E72" t="s">
        <v>192</v>
      </c>
      <c r="F72" s="1" t="s">
        <v>193</v>
      </c>
      <c r="G72" t="s">
        <v>194</v>
      </c>
      <c r="H72">
        <v>14840</v>
      </c>
      <c r="I72" s="2">
        <v>42081</v>
      </c>
      <c r="J72" s="2">
        <v>42247</v>
      </c>
      <c r="K72">
        <v>14840</v>
      </c>
    </row>
    <row r="73" spans="1:11" x14ac:dyDescent="0.25">
      <c r="A73" t="str">
        <f>"Z0D13367ED"</f>
        <v>Z0D13367ED</v>
      </c>
      <c r="B73" t="str">
        <f t="shared" si="2"/>
        <v>06363391001</v>
      </c>
      <c r="C73" t="s">
        <v>15</v>
      </c>
      <c r="D73" t="s">
        <v>179</v>
      </c>
      <c r="E73" t="s">
        <v>27</v>
      </c>
      <c r="F73" s="1" t="s">
        <v>180</v>
      </c>
      <c r="G73" t="s">
        <v>181</v>
      </c>
      <c r="H73">
        <v>299.89999999999998</v>
      </c>
      <c r="I73" s="2">
        <v>42053</v>
      </c>
      <c r="J73" s="2">
        <v>42053</v>
      </c>
      <c r="K73">
        <v>299.89999999999998</v>
      </c>
    </row>
    <row r="74" spans="1:11" x14ac:dyDescent="0.25">
      <c r="A74" t="str">
        <f>"621962119E"</f>
        <v>621962119E</v>
      </c>
      <c r="B74" t="str">
        <f t="shared" si="2"/>
        <v>06363391001</v>
      </c>
      <c r="C74" t="s">
        <v>15</v>
      </c>
      <c r="D74" t="s">
        <v>195</v>
      </c>
      <c r="E74" t="s">
        <v>17</v>
      </c>
      <c r="F74" s="1" t="s">
        <v>196</v>
      </c>
      <c r="G74" t="s">
        <v>197</v>
      </c>
      <c r="H74">
        <v>64552.92</v>
      </c>
      <c r="I74" s="2">
        <v>42132</v>
      </c>
      <c r="J74" s="2">
        <v>42504</v>
      </c>
      <c r="K74">
        <v>64549.72</v>
      </c>
    </row>
    <row r="75" spans="1:11" x14ac:dyDescent="0.25">
      <c r="A75" t="str">
        <f>"ZA71574A44"</f>
        <v>ZA71574A44</v>
      </c>
      <c r="B75" t="str">
        <f t="shared" si="2"/>
        <v>06363391001</v>
      </c>
      <c r="C75" t="s">
        <v>15</v>
      </c>
      <c r="D75" t="s">
        <v>198</v>
      </c>
      <c r="E75" t="s">
        <v>27</v>
      </c>
      <c r="F75" s="1" t="s">
        <v>199</v>
      </c>
      <c r="G75" t="s">
        <v>200</v>
      </c>
      <c r="H75">
        <v>1290.5</v>
      </c>
      <c r="I75" s="2">
        <v>42205</v>
      </c>
      <c r="J75" s="2">
        <v>42369</v>
      </c>
      <c r="K75">
        <v>1290.5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2019-01-29T16:51:56Z</dcterms:created>
  <dcterms:modified xsi:type="dcterms:W3CDTF">2019-01-29T16:51:56Z</dcterms:modified>
</cp:coreProperties>
</file>