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ligur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</calcChain>
</file>

<file path=xl/sharedStrings.xml><?xml version="1.0" encoding="utf-8"?>
<sst xmlns="http://schemas.openxmlformats.org/spreadsheetml/2006/main" count="516" uniqueCount="264">
  <si>
    <t>Agenzia delle Entrate</t>
  </si>
  <si>
    <t>CF 06363391001</t>
  </si>
  <si>
    <t>Contratti di forniture, beni e servizi</t>
  </si>
  <si>
    <t>Anno 2015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</si>
  <si>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</si>
  <si>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</si>
  <si>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</si>
  <si>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</si>
  <si>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</si>
  <si>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</si>
  <si>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</si>
  <si>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</si>
  <si>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</si>
  <si>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</si>
  <si>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</si>
  <si>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Liguria</t>
  </si>
  <si>
    <t>Lavori edili urgenti per rimozione difetti strutturali immobile Imperia, Via Matteotti 161</t>
  </si>
  <si>
    <t>23-AFFIDAMENTO IN ECONOMIA - AFFIDAMENTO DIRETTO</t>
  </si>
  <si>
    <t xml:space="preserve">TERMOIDRAULICA LIGURE di Gnecco Michele (CF: GNCMHL75C24D969G)
</t>
  </si>
  <si>
    <t>TERMOIDRAULICA LIGURE di Gnecco Michele (CF: GNCMHL75C24D969G)</t>
  </si>
  <si>
    <t>fornitura gasolio da riscaldamento DP Imperia</t>
  </si>
  <si>
    <t>26-AFFIDAMENTO DIRETTO IN ADESIONE AD ACCORDO QUADRO/CONVENZIONE</t>
  </si>
  <si>
    <t xml:space="preserve">ENGIE SERVIZI S.P.A. (giÃ  Cofely Italia S.p.A.) (CF: 07149930583)
</t>
  </si>
  <si>
    <t>ENGIE SERVIZI S.P.A. (giÃ  Cofely Italia S.p.A.) (CF: 07149930583)</t>
  </si>
  <si>
    <t>Fornitura Gasolio da riscaldamento UP Imperia</t>
  </si>
  <si>
    <t>Realizzazione ulteriori punti rete telefonica 6Â° p. sede DR Liguria</t>
  </si>
  <si>
    <t xml:space="preserve">M.G. Telefonia e Impianti S.r.l.  (CF: 03218680100)
</t>
  </si>
  <si>
    <t>M.G. Telefonia e Impianti S.r.l.  (CF: 03218680100)</t>
  </si>
  <si>
    <t>Acquisto carta termica per stampanti ARGO LAN PRINTER</t>
  </si>
  <si>
    <t xml:space="preserve">SIGMA S.P.A. (CF: 01590580443)
</t>
  </si>
  <si>
    <t>SIGMA S.P.A. (CF: 01590580443)</t>
  </si>
  <si>
    <t>ripristino impianto aspirazione acque reflue DRE fondi</t>
  </si>
  <si>
    <t xml:space="preserve">FRANCO FERRO (CF: FRRFNC35M08D969J)
</t>
  </si>
  <si>
    <t>FRANCO FERRO (CF: FRRFNC35M08D969J)</t>
  </si>
  <si>
    <t>Ripristino pavimentazione locali vari immobile sede UPT La Spezia</t>
  </si>
  <si>
    <t xml:space="preserve">ARTE COSTRUZIONI di PUNAVIJA Gentian (CF: PNVGTN85B09Z100A)
AXC di XHAJAJ Ardian (CF: XHJRDN69B18Z100E)
EMME COSTRUZIONI di TURCHI Marica (CF: TRCMRC77S41B034I)
M.F. EDILIZIA di FRROKU Marjan (CF: FRRMJN63A29Z100W)
</t>
  </si>
  <si>
    <t>ARTE COSTRUZIONI di PUNAVIJA Gentian (CF: PNVGTN85B09Z100A)</t>
  </si>
  <si>
    <t>Fornitura pompe ad immersione e sostituzione valvole</t>
  </si>
  <si>
    <t>Fornitura combustibile da riscaldamento DP Imperia</t>
  </si>
  <si>
    <t>Servizio di acquisizione in formato digitale di fogli di mappa del catasto edilizio</t>
  </si>
  <si>
    <t>22-PROCEDURA NEGOZIATA DERIVANTE DA AVVISI CON CUI SI INDICE LA GARA</t>
  </si>
  <si>
    <t xml:space="preserve">ARCHIVIA SOLUTION S.P.A. (CF: 04121071213)
BIBLIONOVA SOCIETA' COOPERATIVA (CF: 03217650583)
ELIOGRAFICA CAMANDONA DI VARETTO &amp; C. SNC (CF: 03854340019)
Microfilm Automation Service s.r.l. (CF: 03378650968)
TABULARASA (CF: 02383471204)
</t>
  </si>
  <si>
    <t>ELIOGRAFICA CAMANDONA DI VARETTO &amp; C. SNC (CF: 03854340019)</t>
  </si>
  <si>
    <t>fornitura stampe adesive per totem DR Liguria</t>
  </si>
  <si>
    <t xml:space="preserve">P.ZETA Srl (CF: 00942200106)
</t>
  </si>
  <si>
    <t>P.ZETA Srl (CF: 00942200106)</t>
  </si>
  <si>
    <t xml:space="preserve">lavori edili e carpenteria UP GE - UP IM </t>
  </si>
  <si>
    <t xml:space="preserve">DESSI COSTRUZIONI SRL (CF: 02086370992)
EDILCANTIERI COSTRUZIONI SRL (CF: 01280410083)
ELETTRICITA' DI BRUZZONE FABIO (CF: BRZFBA87R14D969K)
FRATELLI SAGGIN DI MAURO E DANIELE SNC (CF: 00100520097)
IVECAL Costruzioni Srl (CF: 01404260992)
TECNOTURCO COSTRUZIONI SRL (CF: 01585330994)
</t>
  </si>
  <si>
    <t>EDILCANTIERI COSTRUZIONI SRL (CF: 01280410083)</t>
  </si>
  <si>
    <t>Manutenzione armadi compattati UPT-SP e UT-chiavari</t>
  </si>
  <si>
    <t xml:space="preserve">CYBER ENGINEERING SRL (CF: 00807770383)
</t>
  </si>
  <si>
    <t>CYBER ENGINEERING SRL (CF: 00807770383)</t>
  </si>
  <si>
    <t>riparazione condizionatore DP IMPERIA</t>
  </si>
  <si>
    <t xml:space="preserve">Ballo &amp; Bascheri Snc di Revelli Sergio &amp; C. (CF: 00067770081)
</t>
  </si>
  <si>
    <t>Ballo &amp; Bascheri Snc di Revelli Sergio &amp; C. (CF: 00067770081)</t>
  </si>
  <si>
    <t>Verifica danni alluvione su gruppi frigo condizionamento sede DRE Liguria</t>
  </si>
  <si>
    <t xml:space="preserve">NUOVA RATEC SERVICE SRL (CF: 01940470998)
</t>
  </si>
  <si>
    <t>NUOVA RATEC SERVICE SRL (CF: 01940470998)</t>
  </si>
  <si>
    <t>Fornitura e posa in opera Maniglie UT Imperia</t>
  </si>
  <si>
    <t xml:space="preserve">Bandiera Serramenti di Bandiera Carmelo e figli snc (CF: 01270420084)
</t>
  </si>
  <si>
    <t>Bandiera Serramenti di Bandiera Carmelo e figli snc (CF: 01270420084)</t>
  </si>
  <si>
    <t>Fornitura di energia elettrica da fonte rinnovabile opzione verde</t>
  </si>
  <si>
    <t xml:space="preserve">GALA SPA (CF: 06832931007)
</t>
  </si>
  <si>
    <t>GALA SPA (CF: 06832931007)</t>
  </si>
  <si>
    <t>Deratizzazione UPT Savona</t>
  </si>
  <si>
    <t xml:space="preserve">AB AMBIENTE di RENZONI Stefano (CF: RNZSFN70L15D969S)
</t>
  </si>
  <si>
    <t>AB AMBIENTE di RENZONI Stefano (CF: RNZSFN70L15D969S)</t>
  </si>
  <si>
    <t>Presidi di protezione individuale</t>
  </si>
  <si>
    <t xml:space="preserve">AIESI HOSPITAL SERVICE SAS DI PIANTADOSI VALERIO E C.  (CF: 06111530637)
</t>
  </si>
  <si>
    <t>AIESI HOSPITAL SERVICE SAS DI PIANTADOSI VALERIO E C.  (CF: 06111530637)</t>
  </si>
  <si>
    <t>DRE Liguria Restauro porta secondo piano</t>
  </si>
  <si>
    <t xml:space="preserve">CIGALINI STEFANO FALEGNAMERIA (CF: CGLSFN73R06D969X)
</t>
  </si>
  <si>
    <t>CIGALINI STEFANO FALEGNAMERIA (CF: CGLSFN73R06D969X)</t>
  </si>
  <si>
    <t>Fornitura strisce per tende verticali</t>
  </si>
  <si>
    <t xml:space="preserve">Tende SRL (CF: 02255370997)
</t>
  </si>
  <si>
    <t>Tende SRL (CF: 02255370997)</t>
  </si>
  <si>
    <t>ACQUISTO ROTOLI STAMPANTI ARGO LAN PRINTER</t>
  </si>
  <si>
    <t>Condizionamento locali al 6Â° p. immobile sede DRE Liguria</t>
  </si>
  <si>
    <t xml:space="preserve">A.R.C.A.    G.B. NARIZZANO  di NARIZZANO Emilio (CF: NRZMLE47M21D969L)
BOZZO IMPIANTI Srl (CF: 02894530100)
FAST ENERGY Srl semplificata (CF: 02271080992)
FRANCO FERRO (CF: FRRFNC35M08D969J)
INTEC SERVICE Srl (CF: 02820290647)
</t>
  </si>
  <si>
    <t>BOZZO IMPIANTI Srl (CF: 02894530100)</t>
  </si>
  <si>
    <t>DP SV sostituzione cilindro e chiavi serratura</t>
  </si>
  <si>
    <t xml:space="preserve">LAINO ANTONIO (CF: lnantn47p10i452c)
</t>
  </si>
  <si>
    <t>LAINO ANTONIO (CF: lnantn47p10i452c)</t>
  </si>
  <si>
    <t>Manutenzione serramenti DR Liguria e DP Genova</t>
  </si>
  <si>
    <t xml:space="preserve">ALL. FENSTER Srl (CF: 02338200104)
</t>
  </si>
  <si>
    <t>ALL. FENSTER Srl (CF: 02338200104)</t>
  </si>
  <si>
    <t>ripristino coibentazioni tubi riscald./condiz. p. fondi immobile sede DRE Liguria</t>
  </si>
  <si>
    <t xml:space="preserve">BOZZO IMPIANTI Srl (CF: 02894530100)
FAST ENERGY Srl semplificata (CF: 02271080992)
FRANCO FERRO (CF: FRRFNC35M08D969J)
INTEC SERVICE Srl (CF: 02820290647)
TASSISTRO  GIANBRUNO Srl (CF: 03121880102)
</t>
  </si>
  <si>
    <t>FAST ENERGY Srl semplificata (CF: 02271080992)</t>
  </si>
  <si>
    <t>Servizio rilegature di volumi di Campione Certo e di Memoria anni 2012-2013-2014 UPT-Imperia</t>
  </si>
  <si>
    <t xml:space="preserve">Tipografia NANTE (CF: 01446090084)
</t>
  </si>
  <si>
    <t>Tipografia NANTE (CF: 01446090084)</t>
  </si>
  <si>
    <t>fornitura  n. 6 climatizzatori x salone visure 5Â° p. immobile sede UPT Genova</t>
  </si>
  <si>
    <t>Intervento manutenzione impianto climatizzazione UT Genova-1</t>
  </si>
  <si>
    <t xml:space="preserve">FRANCO FERRO (CF: FRRFNC35M08D969J)
INTEC SERVICE Srl (CF: 02820290647)
</t>
  </si>
  <si>
    <t>fornitura e montaggio nr. 3 split x UT Genova-1</t>
  </si>
  <si>
    <t>INTEC SERVICE Srl (CF: 02820290647)</t>
  </si>
  <si>
    <t>Acquisto cartucce toner per DP SPEZIA</t>
  </si>
  <si>
    <t xml:space="preserve">SOLPA S.r.l. (CF: 08687680960)
</t>
  </si>
  <si>
    <t>SOLPA S.r.l. (CF: 08687680960)</t>
  </si>
  <si>
    <t>Riparazione portone ingresso UP Imperia Viale Matteotti</t>
  </si>
  <si>
    <t xml:space="preserve">ART LEGNO di Claudio Bonomi (CF: BNMCLD65B21F205H)
</t>
  </si>
  <si>
    <t>ART LEGNO di Claudio Bonomi (CF: BNMCLD65B21F205H)</t>
  </si>
  <si>
    <t>riparazione impianto condizionamento DP SV Via Alessandria</t>
  </si>
  <si>
    <t>DRE Liguria modifica e riparazione portoni ingressi Via Fiume</t>
  </si>
  <si>
    <t>Acquisto n. 3 fax</t>
  </si>
  <si>
    <t xml:space="preserve">ENTER SRL  (CF: 04232600371)
</t>
  </si>
  <si>
    <t>ENTER SRL  (CF: 04232600371)</t>
  </si>
  <si>
    <t>ACQUISTO CARTUCCE TONER PER CANON MP 20</t>
  </si>
  <si>
    <t xml:space="preserve">FINBUC SRL (CF: 08573761007)
</t>
  </si>
  <si>
    <t>FINBUC SRL (CF: 08573761007)</t>
  </si>
  <si>
    <t>DRE manut. straord. ascensore Via Fiume</t>
  </si>
  <si>
    <t xml:space="preserve">INTEC SERVICE Srl (CF: 02820290647)
</t>
  </si>
  <si>
    <t>ACQUISTO VERIFICATORI BANCONOTE FALSE</t>
  </si>
  <si>
    <t xml:space="preserve">ALL OFFICE SRL (CF: 05566931217)
INFORMATICA.NET S.R.L. (CF: 04654610874)
MEMOGRAPH impresa individuale (CF: PNRGNN63P67B111F)
MONDOFFICE (CF: 07491520156)
OFFICE DEPOT ITALIA SRL (CF: 03675290286)
</t>
  </si>
  <si>
    <t>INFORMATICA.NET S.R.L. (CF: 04654610874)</t>
  </si>
  <si>
    <t xml:space="preserve">LIGURIA supporti targhe fuoriporta </t>
  </si>
  <si>
    <t xml:space="preserve">EKIMAX SRL UNIPERSONALE (CF: 02895770242)
L'INFORMATICA S.A.S. DI ANDREA DI FRANCESCO &amp; C. (CF: 02198930840)
SMIT DI TORRETTA GIUSEPPE (CF: TRRGPP35L06F845F)
TIMBRIFICIO LAMPO SRL (CF: 02267290373)
</t>
  </si>
  <si>
    <t>L'INFORMATICA S.A.S. DI ANDREA DI FRANCESCO &amp; C. (CF: 02198930840)</t>
  </si>
  <si>
    <t>ACQUISTO FILM DI TRASFERIMENTO PER STAMPANTE ZEBRA</t>
  </si>
  <si>
    <t xml:space="preserve">NIDO SPA (CF: 09222071004)
</t>
  </si>
  <si>
    <t>NIDO SPA (CF: 09222071004)</t>
  </si>
  <si>
    <t xml:space="preserve">manutenz.ascensore DP  SV </t>
  </si>
  <si>
    <t>Acquisto rotoli carta termica eliminacode CRONO</t>
  </si>
  <si>
    <t>Ripristino imp. di condiz.to con sostituzione scheda madre gruppo condiz.to</t>
  </si>
  <si>
    <t xml:space="preserve">Sedute a norma per gli Uffici dipendenti della AdE della Liguria  </t>
  </si>
  <si>
    <t xml:space="preserve">Pialt S.r.l. (CF: 01664520010)
</t>
  </si>
  <si>
    <t>Pialt S.r.l. (CF: 01664520010)</t>
  </si>
  <si>
    <t>ACQUISTO BOLLATRICE E ADATTATORI PUNZONI</t>
  </si>
  <si>
    <t xml:space="preserve">FATTORI SAFEST S.R.L. (CF: 10416260155)
</t>
  </si>
  <si>
    <t>FATTORI SAFEST S.R.L. (CF: 10416260155)</t>
  </si>
  <si>
    <t>Manutenzione delle persiane nell'immobile sede DP La Spezia</t>
  </si>
  <si>
    <t xml:space="preserve">OSAM ZANNONI (CF: 01346350117)
</t>
  </si>
  <si>
    <t>OSAM ZANNONI (CF: 01346350117)</t>
  </si>
  <si>
    <t>Verifica ascensore scala "A" - immobile sede DR Liguria</t>
  </si>
  <si>
    <t xml:space="preserve">Ing. Sergio BARRA (CF: BRRSRG43B10L013N)
</t>
  </si>
  <si>
    <t>Ing. Sergio BARRA (CF: BRRSRG43B10L013N)</t>
  </si>
  <si>
    <t>Accordo commerciale Corporate Travel Executive - Biglietteria ferroviaria</t>
  </si>
  <si>
    <t xml:space="preserve">trenitalia spa (CF: 05403151003)
</t>
  </si>
  <si>
    <t>trenitalia spa (CF: 05403151003)</t>
  </si>
  <si>
    <t xml:space="preserve">Deposito gruppi frigo anno DP La Spezia - anno 2015 </t>
  </si>
  <si>
    <t>interv. di ripristino imp. condiz.to immobili sede DR Liguria/UT-GE1/UT-Chiavari</t>
  </si>
  <si>
    <t>Fornitura gas naturale da riscaldamento Uffici Liguria</t>
  </si>
  <si>
    <t xml:space="preserve">ENI SPA (CF: 00484960588)
</t>
  </si>
  <si>
    <t>ENI SPA (CF: 00484960588)</t>
  </si>
  <si>
    <t>DRE Fornitura vetro bagni 240x50</t>
  </si>
  <si>
    <t xml:space="preserve">VETRERIA CAPPUCCI SNC (CF: 01606700993)
</t>
  </si>
  <si>
    <t>VETRERIA CAPPUCCI SNC (CF: 01606700993)</t>
  </si>
  <si>
    <t>Riparazione pluviali sulle pareti perimetrali immobile sede UPT Genova - Via F. Aprile n.1</t>
  </si>
  <si>
    <t xml:space="preserve">ARTE COSTRUZIONI di PUNAVIJA Gentian (CF: PNVGTN85B09Z100A)
</t>
  </si>
  <si>
    <t>Acquisto sistemi eliminacode UP LIGURIA</t>
  </si>
  <si>
    <t>Riparazione impianto satellitare</t>
  </si>
  <si>
    <t xml:space="preserve">signal system (CF: 03755000100)
</t>
  </si>
  <si>
    <t>signal system (CF: 03755000100)</t>
  </si>
  <si>
    <t>fornitura e posa di pellicole x la schermatura della sala "Piramide" e messa in sicurezza vetrate 6Â°p. DR Liguria</t>
  </si>
  <si>
    <t>08-AFFIDAMENTO IN ECONOMIA - COTTIMO FIDUCIARIO</t>
  </si>
  <si>
    <t xml:space="preserve">3M ITALIA SRL (CF: 00100190610)
CT Pellicole Antisolari  (CF: 00919470344)
Serisolar Milano S.r.L. (CF: 06599320964)
SUN FILM Srl (CF: 07235260960)
TECNOSOLAR Srl (CF: 01560040402)
</t>
  </si>
  <si>
    <t>SUN FILM Srl (CF: 07235260960)</t>
  </si>
  <si>
    <t>ordine pezzi mobili 2016 spi liguria</t>
  </si>
  <si>
    <t xml:space="preserve">Istituto Poligrafico e Zecca dello Stato  (CF: 00399810589)
</t>
  </si>
  <si>
    <t>Istituto Poligrafico e Zecca dello Stato  (CF: 00399810589)</t>
  </si>
  <si>
    <t>ASPIRATONER PER UFFICI LIGURIA</t>
  </si>
  <si>
    <t xml:space="preserve">AGLIETTA MARIO DI MARIO AGLIETTA SAS (CF: 01408640207)
CENTRO AUTOMAZIONE UFFICI (CF: 01695550812)
Euroffice (CF: 01838390647)
SPOT4 SRL (CF: 07654400584)
VIRTUAL LOGIC SRL (CF: 03878640238)
</t>
  </si>
  <si>
    <t>AGLIETTA MARIO DI MARIO AGLIETTA SAS (CF: 01408640207)</t>
  </si>
  <si>
    <t>Riparazione muri adiacenti finesta 3Â°p.-st.1 DP La Spezia</t>
  </si>
  <si>
    <t xml:space="preserve">Impresa Edile F.AKULLI di AKULLI Mariglen (CF: KLLMGL80C25Z100Q)
</t>
  </si>
  <si>
    <t>Impresa Edile F.AKULLI di AKULLI Mariglen (CF: KLLMGL80C25Z100Q)</t>
  </si>
  <si>
    <t xml:space="preserve">Smaltimento arredi ed attrez.re obsolete DR e DPsv </t>
  </si>
  <si>
    <t xml:space="preserve">F.lli Adriano e Giuseppe Bonavita &amp;F. Snc (CF: 03864340108)
</t>
  </si>
  <si>
    <t>F.lli Adriano e Giuseppe Bonavita &amp;F. Snc (CF: 03864340108)</t>
  </si>
  <si>
    <t xml:space="preserve">fornitura estintor uffici AdE della Liguria </t>
  </si>
  <si>
    <t xml:space="preserve">ANTINCENDIO OPLONTI SaS (CF: 03288741212)
Antincendio S.I.P.A. (CF: MLEDNC71D07H703G)
MATE ANTINCENDIO (CF: 01252470453)
RAVIZZA-VERGARI ANTINCENDI  (CF: 03765410109)
TECNOFIRE S.R.L. (CF: 03029020165)
</t>
  </si>
  <si>
    <t>ANTINCENDIO OPLONTI SaS (CF: 03288741212)</t>
  </si>
  <si>
    <t>Intervento riparazione caldaia centrale termica UPT Genova</t>
  </si>
  <si>
    <t>Acquisto drum Samsung ML 5010ND</t>
  </si>
  <si>
    <t xml:space="preserve">C2 SRL (CF: 01121130197)
</t>
  </si>
  <si>
    <t>C2 SRL (CF: 01121130197)</t>
  </si>
  <si>
    <t>ACQUISTO CARTUCCE PER HP OFFICE JET PROX 451DW</t>
  </si>
  <si>
    <t xml:space="preserve">ECO LASER INFORMATICA SRL  (CF: 04427081007)
</t>
  </si>
  <si>
    <t>ECO LASER INFORMATICA SRL  (CF: 04427081007)</t>
  </si>
  <si>
    <t>ACQUISTO TONER PER XEROX PHASER 5500</t>
  </si>
  <si>
    <t xml:space="preserve">CENTRO UFFICI SRL (CF: 03095020362)
</t>
  </si>
  <si>
    <t>CENTRO UFFICI SRL (CF: 03095020362)</t>
  </si>
  <si>
    <t>Interventi di manutenzione infissi UPT Imperia</t>
  </si>
  <si>
    <t xml:space="preserve">VETRERIA SAVET  SNC (CF: 01172060087)
</t>
  </si>
  <si>
    <t>VETRERIA SAVET  SNC (CF: 01172060087)</t>
  </si>
  <si>
    <t>Fornitura gasolio da riscaldamento - DP Imperia</t>
  </si>
  <si>
    <t xml:space="preserve">EUROPAM S.P.A. (CF: 03076310105)
</t>
  </si>
  <si>
    <t>EUROPAM S.P.A. (CF: 03076310105)</t>
  </si>
  <si>
    <t>Noleggio n. 1 fotocopiatrice - mesi 48 - x SPI di Chiavari</t>
  </si>
  <si>
    <t xml:space="preserve">KYOCERA DOCUMENT SOLUTION ITALIA SPA (CF: 01788080156)
</t>
  </si>
  <si>
    <t>KYOCERA DOCUMENT SOLUTION ITALIA SPA (CF: 01788080156)</t>
  </si>
  <si>
    <t>Corsi aggiornamento RSPP, ASPP e Formatori per il personale degli uffici dell'AdE della Liguria</t>
  </si>
  <si>
    <t xml:space="preserve">AESSEEFFE - Agenzia Servizi Formativi - S.c.p.a. (CF: 13290430159)
EXPERTISE Srl (CF: 02630180103)
FO.C.U.S. - Form.ne e Cap.le Um.no per lo Sviluppo - Soc. Coop. (CF: 01535750994)
FONDAZIONE VIBRACCI (CF: 95163630106)
IS.FOR.COOP. - Istituto di Formazione Cooperativa - S.c.a r.l. (CF: 03561250105)
</t>
  </si>
  <si>
    <t>EXPERTISE Srl (CF: 02630180103)</t>
  </si>
  <si>
    <t>fornitura telefoni da tavolo uffici vari DR Liguria</t>
  </si>
  <si>
    <t xml:space="preserve">CARTOIDEE DI CULTRARO VASTA GIUSEPPE (CF: 04406950875)
</t>
  </si>
  <si>
    <t>CARTOIDEE DI CULTRARO VASTA GIUSEPPE (CF: 04406950875)</t>
  </si>
  <si>
    <t xml:space="preserve">fornitura n. 3 monitor sistema eliminacoda per a DP di La Spezia </t>
  </si>
  <si>
    <t>Lavori ripristino fondi-garage DR e pavimenti UT GE2</t>
  </si>
  <si>
    <t xml:space="preserve">ARTE COSTRUZIONI di PUNAVIJA Gentian (CF: PNVGTN85B09Z100A)
ARTE EDILE Sas dei F.lli D'AMICO (CF: 02045050990)
ERRE.BI COSTRUZIONI Srl (CF: 01653010999)
MARIO CAPACCI &amp; C.  Sas (CF: 02721060107)
TECNOEDILE Srl (CF: 00441350105)
</t>
  </si>
  <si>
    <t>Fornitura e posa in opera gruppo elettrogeno per immobile sede DR Liguria</t>
  </si>
  <si>
    <t xml:space="preserve">FAST ENERGY Srl semplificata (CF: 02271080992)
INTEC SERVICE Srl (CF: 02820290647)
TERMOIDRAULICA LIGURE di Gnecco Michele (CF: GNCMHL75C24D969G)
</t>
  </si>
  <si>
    <t>lavori rimessa in esercizio gruppi frigo DR Liguria</t>
  </si>
  <si>
    <t>Interventi vari di manut. fabbricati sede DR Liguria/UT-GE2/UPT-IM</t>
  </si>
  <si>
    <t>DP SV LAVORI EDILI IMPEDIMENTO ALLAGAMENTO FRONT OFFICE</t>
  </si>
  <si>
    <t xml:space="preserve">AREZZI ANGELO (CF: RZZNGL72H16Z110S)
ARTE COSTRUZIONI di PUNAVIJA Gentian (CF: PNVGTN85B09Z100A)
EDIL MURRI di Murri Mariglen (CF: mrrmgl88e19z100j)
EDIL VI.MA (CF: VSCMSM74P05G273B)
IMPRESA LA MARCA SNC di La Marca Antonio &amp; C. (CF: 01163580093)
OLIVERI DANIELE (CF: LVRDNL69M18I480Z)
</t>
  </si>
  <si>
    <t>Raccordo a fibra ottica rack VI piano DRE Liguria</t>
  </si>
  <si>
    <t>UT SANREMO Riparazione impianto condizionamento/riscaldamento</t>
  </si>
  <si>
    <t xml:space="preserve">SIS.T.E.M.I. Sas di Broccardi (CF: 00806910097)
</t>
  </si>
  <si>
    <t>SIS.T.E.M.I. Sas di Broccardi (CF: 00806910097)</t>
  </si>
  <si>
    <t xml:space="preserve">DP SP Riparazione serramenti </t>
  </si>
  <si>
    <t>Acquisto bandiere</t>
  </si>
  <si>
    <t xml:space="preserve">Adria Bandiere srl (CF: 02205060409)
B.A.F.A. Bandiere srl (CF: 01995090360)
CANEPA E CAMPI FIRB SRL (CF: MLLCRL69B05D969M)
IL TRICOLORE  (CF: 04198010482)
LABORATORIO BANDIERE DI NORDIO SERENA (CF: NRDSRN57L41L424M)
</t>
  </si>
  <si>
    <t>CANEPA E CAMPI FIRB SRL (CF: MLLCRL69B05D969M)</t>
  </si>
  <si>
    <t>UPT IMPERIA manut.armadi compattabili</t>
  </si>
  <si>
    <t xml:space="preserve">LA BERFER (CF: BRRVNI69P06E290F)
</t>
  </si>
  <si>
    <t>LA BERFER (CF: BRRVNI69P06E290F)</t>
  </si>
  <si>
    <t>Adesione Convenzione Consip - Carte di Credito 4</t>
  </si>
  <si>
    <t xml:space="preserve">NEXI PAYMENTS S.P.A. (giÃ  CARTASI SPA) (CF: 04107060966)
</t>
  </si>
  <si>
    <t>NEXI PAYMENTS S.P.A. (giÃ  CARTASI SPA) (CF: 04107060966)</t>
  </si>
  <si>
    <t>Riparazione bollatrici in uso UT SAVONA</t>
  </si>
  <si>
    <t>Organizzazione convegno del 08/09/2015</t>
  </si>
  <si>
    <t xml:space="preserve">BAR RIVER DI BARCI GIANLUCA,PIANO MAURA E CO. SNC (CF: 01624610992)
</t>
  </si>
  <si>
    <t>BAR RIVER DI BARCI GIANLUCA,PIANO MAURA E CO. SNC (CF: 01624610992)</t>
  </si>
  <si>
    <t>organizzazione evento 20 febbraio 2015</t>
  </si>
  <si>
    <t xml:space="preserve">Le vie en rose (CF: 01287310997)
PARADOR S.r.l. (CF: 02556970107)
Svizzera ricevimenti (CF: 02289630994)
WELCOME RICEVIMENTI S.r.l. (CF: 01414110096)
</t>
  </si>
  <si>
    <t>WELCOME RICEVIMENTI S.r.l. (CF: 01414110096)</t>
  </si>
  <si>
    <t>ACQUISTO TONER PER KYOCERA FS 4100DN</t>
  </si>
  <si>
    <t xml:space="preserve">CIENNE S.R.L. (CF: 06704240636)
</t>
  </si>
  <si>
    <t>CIENNE S.R.L. (CF: 06704240636)</t>
  </si>
  <si>
    <t>ACQUISTO TONER PER XEROX PHASER 7500</t>
  </si>
  <si>
    <t xml:space="preserve">Tecno Office snc (CF: 01259150553)
</t>
  </si>
  <si>
    <t>Tecno Office snc (CF: 01259150553)</t>
  </si>
  <si>
    <t>Fornitura Armadi alti in legno a norma per archiviazione UPT Savona</t>
  </si>
  <si>
    <t>Mobili e Arredi a norma per uffici della lLiguria</t>
  </si>
  <si>
    <t xml:space="preserve">AMBIENTE UFFICIO s.r.l. (CF: 01978610283)
LINEA ARREDO SRL (CF: 01205600461)
MOBILFERRO SRL (CF: 00216580290)
mobilufficio (CF: 01347920488)
Pialt S.r.l. (CF: 01664520010)
</t>
  </si>
  <si>
    <t>Fornitura armadi a norma alti x DP diGenova</t>
  </si>
  <si>
    <t xml:space="preserve">ARREDAMENTI EMMEBI S.R.L. (CF: 01484840564)
ERREBI ARREDAMENTI Srl (CF: 01803330990)
MOBILART UNO Srl (CF: 00915420467)
mobilificio Fattorini srl  (CF: 01134020526)
Pialt S.r.l. (CF: 01664520010)
</t>
  </si>
  <si>
    <t>fornitura armadi a norma x DP Genova e DR Liguria</t>
  </si>
  <si>
    <t xml:space="preserve">ARREDI 3D DEI FRATELLI NESPOLI SRL (CF: 01019660156)
ARREDI UFFICI (CF: 00769240706)
MOBILI MEC DI MARSILIO FABIANO (CF: MRSFBN69C24L483K)
MOBILIFICIO BOTACCHI DI BOTACCHI GIANANTONIO E SERGIO SRL  (CF: 00066870148)
Pialt S.r.l. (CF: 01664520010)
</t>
  </si>
  <si>
    <t>Fornitura arredi a norma negli Uffici AdE Liguria</t>
  </si>
  <si>
    <t xml:space="preserve">acieffe arredi srl (CF: 02619550797)
ARREDAMENTI EMMEBI S.R.L. (CF: 01484840564)
ARREDI 3D DEI FRATELLI NESPOLI SRL (CF: 01019660156)
mobilufficio (CF: 01347920488)
Pialt S.r.l. (CF: 01664520010)
</t>
  </si>
  <si>
    <t>Manutenzione serramenti  immobile sede UPT Savona</t>
  </si>
  <si>
    <t>Fornitura energia elettrica uffici ex Territorio - dal 01/feb/2016 al 31/gen/2017</t>
  </si>
  <si>
    <t xml:space="preserve">Iren Mercato S.p.A. (CF: 01178580997)
</t>
  </si>
  <si>
    <t>Iren Mercato S.p.A. (CF: 01178580997)</t>
  </si>
  <si>
    <t>Fornitura carta f.to A4/A3 per gli uffici della Liguria - anni 2016/2017</t>
  </si>
  <si>
    <t xml:space="preserve">CARTO COPY SERVICE (CF: 04864781002)
CARTOVENETA APCI SRL (CF: 00164810277)
CENTRO COPIE G.S. (CF: 01151560438)
ICART (CF: 01654620903)
VALSECCHI GIOVANNI SRL (CF: 07997560151)
</t>
  </si>
  <si>
    <t>VALSECCHI GIOVANNI SRL (CF: 07997560151)</t>
  </si>
  <si>
    <t>Servizio ricerca e identif.ne manufatti amianto negli immobili sede Uffici DR Liguria/UPT-IM/UPT-SP</t>
  </si>
  <si>
    <t xml:space="preserve">AMIU BONIFICHE SpA (CF: 01266290996)
ASL 3 GENOVESE - Dipatimento PSAL (CF: 03399650104)
C.P.G. LAB Srl (CF: 00374910099)
IREOS Laboratori Srl (CF: 03513180103)
SYNTEX Srl (CF: 03184620106)
</t>
  </si>
  <si>
    <t>AMIU BONIFICHE SpA (CF: 01266290996)</t>
  </si>
  <si>
    <t>Lavori adeguamento sicurezza ringhiere DRE-DPGE Via Fiume</t>
  </si>
  <si>
    <t xml:space="preserve">C.M. Azienda Artigiana (CF: 02542130105)
Carpenteria Bozzano (CF: 02716160102)
Fratelli PERELLI Srl (CF: 03476110105)
L.C.M.  (CF: 00710930108)
S.E.I.M.A. S.R.L. (CF: 00267300101)
</t>
  </si>
  <si>
    <t>S.E.I.M.A. S.R.L. (CF: 00267300101)</t>
  </si>
  <si>
    <t>DP SP - UPT SP Manutenzione Fabbricati Serramenti</t>
  </si>
  <si>
    <t>Fornitura e posa in opera maniglioni antipanico sulle porte via di fuga DR Liguria e DP La Spezia</t>
  </si>
  <si>
    <t xml:space="preserve">ALL. FENSTER Srl (CF: 02338200104)
DIGIELLE di Geom. Luca DI GIROLAMO (CF: DGRLCU71T13D969S)
OSAM ZANNONI (CF: 01346350117)
R.M. di ROBERTAZZO &amp; MUSETTI Snc (CF: 00812750115)
SERRAMENTI DE SIENA di DE SIENA Paolo (CF: DSNPLA73L02D969O)
</t>
  </si>
  <si>
    <t>DIGIELLE di Geom. Luca DI GIROLAMO (CF: DGRLCU71T13D969S)</t>
  </si>
  <si>
    <t>FONITURA TONER RIGENERATO PER STAMPANTI UFFICI DELLA LIGURIA</t>
  </si>
  <si>
    <t xml:space="preserve">Buyonline (CF: 06285520968)
ECOTONER SRL (CF: 11483751001)
ERREBIAN SPA (CF: 08397890586)
ICR - SOCIETA' PER AZIONI  (CF: 05466391009)
Toner Italia srl (CF: 01433030705)
</t>
  </si>
  <si>
    <t>ERREBIAN SPA (CF: 08397890586)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</si>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</sst>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workbookViewId="0">
      <selection activeCell="D9" sqref="D9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263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"Z6A12C1DAB"</f>
        <v>Z6A12C1DAB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4557</v>
      </c>
      <c r="I3" s="2">
        <v>42019</v>
      </c>
      <c r="J3" s="2">
        <v>42035</v>
      </c>
      <c r="K3">
        <v>4557</v>
      </c>
    </row>
    <row r="4" spans="1:11" x14ac:dyDescent="0.25">
      <c r="A4" t="str">
        <f>"Z6F12FDFE0"</f>
        <v>Z6F12FDFE0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0</v>
      </c>
      <c r="I4" s="2">
        <v>42037</v>
      </c>
      <c r="J4" s="2">
        <v>42041</v>
      </c>
      <c r="K4">
        <v>0</v>
      </c>
    </row>
    <row r="5" spans="1:11" x14ac:dyDescent="0.25">
      <c r="A5" t="str">
        <f>"Z6F12FDFE0"</f>
        <v>Z6F12FDFE0</v>
      </c>
      <c r="B5" t="str">
        <f t="shared" si="0"/>
        <v>06363391001</v>
      </c>
      <c r="C5" t="s">
        <v>15</v>
      </c>
      <c r="D5" t="s">
        <v>24</v>
      </c>
      <c r="E5" t="s">
        <v>21</v>
      </c>
      <c r="F5" s="1" t="s">
        <v>22</v>
      </c>
      <c r="G5" t="s">
        <v>23</v>
      </c>
      <c r="H5">
        <v>0</v>
      </c>
      <c r="I5" s="2">
        <v>42040</v>
      </c>
      <c r="J5" s="2">
        <v>42046</v>
      </c>
      <c r="K5">
        <v>0</v>
      </c>
    </row>
    <row r="6" spans="1:11" x14ac:dyDescent="0.25">
      <c r="A6" t="str">
        <f>"ZD913B8A85"</f>
        <v>ZD913B8A85</v>
      </c>
      <c r="B6" t="str">
        <f t="shared" si="0"/>
        <v>06363391001</v>
      </c>
      <c r="C6" t="s">
        <v>15</v>
      </c>
      <c r="D6" t="s">
        <v>25</v>
      </c>
      <c r="E6" t="s">
        <v>17</v>
      </c>
      <c r="F6" s="1" t="s">
        <v>26</v>
      </c>
      <c r="G6" t="s">
        <v>27</v>
      </c>
      <c r="H6">
        <v>1702</v>
      </c>
      <c r="I6" s="2">
        <v>42079</v>
      </c>
      <c r="J6" s="2">
        <v>42083</v>
      </c>
      <c r="K6">
        <v>1702</v>
      </c>
    </row>
    <row r="7" spans="1:11" x14ac:dyDescent="0.25">
      <c r="A7" t="str">
        <f>"ZB413656E0"</f>
        <v>ZB413656E0</v>
      </c>
      <c r="B7" t="str">
        <f t="shared" si="0"/>
        <v>06363391001</v>
      </c>
      <c r="C7" t="s">
        <v>15</v>
      </c>
      <c r="D7" t="s">
        <v>28</v>
      </c>
      <c r="E7" t="s">
        <v>17</v>
      </c>
      <c r="F7" s="1" t="s">
        <v>29</v>
      </c>
      <c r="G7" t="s">
        <v>30</v>
      </c>
      <c r="H7">
        <v>340</v>
      </c>
      <c r="I7" s="2">
        <v>42062</v>
      </c>
      <c r="J7" s="2">
        <v>42086</v>
      </c>
      <c r="K7">
        <v>340</v>
      </c>
    </row>
    <row r="8" spans="1:11" x14ac:dyDescent="0.25">
      <c r="A8" t="str">
        <f>"Z1413CB569"</f>
        <v>Z1413CB569</v>
      </c>
      <c r="B8" t="str">
        <f t="shared" si="0"/>
        <v>06363391001</v>
      </c>
      <c r="C8" t="s">
        <v>15</v>
      </c>
      <c r="D8" t="s">
        <v>31</v>
      </c>
      <c r="E8" t="s">
        <v>17</v>
      </c>
      <c r="F8" s="1" t="s">
        <v>32</v>
      </c>
      <c r="G8" t="s">
        <v>33</v>
      </c>
      <c r="H8">
        <v>1525</v>
      </c>
      <c r="I8" s="2">
        <v>42088</v>
      </c>
      <c r="J8" s="2">
        <v>42109</v>
      </c>
      <c r="K8">
        <v>1525</v>
      </c>
    </row>
    <row r="9" spans="1:11" x14ac:dyDescent="0.25">
      <c r="A9" t="str">
        <f>"Z47140DD3D"</f>
        <v>Z47140DD3D</v>
      </c>
      <c r="B9" t="str">
        <f t="shared" si="0"/>
        <v>06363391001</v>
      </c>
      <c r="C9" t="s">
        <v>15</v>
      </c>
      <c r="D9" t="s">
        <v>34</v>
      </c>
      <c r="E9" t="s">
        <v>17</v>
      </c>
      <c r="F9" s="1" t="s">
        <v>35</v>
      </c>
      <c r="G9" t="s">
        <v>36</v>
      </c>
      <c r="H9">
        <v>2880</v>
      </c>
      <c r="I9" s="2">
        <v>42144</v>
      </c>
      <c r="J9" s="2">
        <v>42170</v>
      </c>
      <c r="K9">
        <v>2880</v>
      </c>
    </row>
    <row r="10" spans="1:11" x14ac:dyDescent="0.25">
      <c r="A10" t="str">
        <f>"Z0212B7087"</f>
        <v>Z0212B7087</v>
      </c>
      <c r="B10" t="str">
        <f t="shared" si="0"/>
        <v>06363391001</v>
      </c>
      <c r="C10" t="s">
        <v>15</v>
      </c>
      <c r="D10" t="s">
        <v>37</v>
      </c>
      <c r="E10" t="s">
        <v>17</v>
      </c>
      <c r="F10" s="1" t="s">
        <v>32</v>
      </c>
      <c r="G10" t="s">
        <v>33</v>
      </c>
      <c r="H10">
        <v>1525</v>
      </c>
      <c r="I10" s="2">
        <v>42019</v>
      </c>
      <c r="J10" s="2">
        <v>42035</v>
      </c>
      <c r="K10">
        <v>1525</v>
      </c>
    </row>
    <row r="11" spans="1:11" x14ac:dyDescent="0.25">
      <c r="A11" t="str">
        <f>"ZA913B9FE6"</f>
        <v>ZA913B9FE6</v>
      </c>
      <c r="B11" t="str">
        <f t="shared" si="0"/>
        <v>06363391001</v>
      </c>
      <c r="C11" t="s">
        <v>15</v>
      </c>
      <c r="D11" t="s">
        <v>38</v>
      </c>
      <c r="E11" t="s">
        <v>21</v>
      </c>
      <c r="F11" s="1" t="s">
        <v>22</v>
      </c>
      <c r="G11" t="s">
        <v>23</v>
      </c>
      <c r="H11">
        <v>0</v>
      </c>
      <c r="I11" s="2">
        <v>42082</v>
      </c>
      <c r="J11" s="2">
        <v>42089</v>
      </c>
      <c r="K11">
        <v>3526.11</v>
      </c>
    </row>
    <row r="12" spans="1:11" x14ac:dyDescent="0.25">
      <c r="A12" t="str">
        <f>"ZF212CB605"</f>
        <v>ZF212CB605</v>
      </c>
      <c r="B12" t="str">
        <f t="shared" si="0"/>
        <v>06363391001</v>
      </c>
      <c r="C12" t="s">
        <v>15</v>
      </c>
      <c r="D12" t="s">
        <v>39</v>
      </c>
      <c r="E12" t="s">
        <v>40</v>
      </c>
      <c r="F12" s="1" t="s">
        <v>41</v>
      </c>
      <c r="G12" t="s">
        <v>42</v>
      </c>
      <c r="H12">
        <v>9526.73</v>
      </c>
      <c r="I12" s="2">
        <v>42075</v>
      </c>
      <c r="J12" s="2">
        <v>42107</v>
      </c>
      <c r="K12">
        <v>9027.86</v>
      </c>
    </row>
    <row r="13" spans="1:11" x14ac:dyDescent="0.25">
      <c r="A13" t="str">
        <f>"Z6613E6268"</f>
        <v>Z6613E6268</v>
      </c>
      <c r="B13" t="str">
        <f t="shared" si="0"/>
        <v>06363391001</v>
      </c>
      <c r="C13" t="s">
        <v>15</v>
      </c>
      <c r="D13" t="s">
        <v>43</v>
      </c>
      <c r="E13" t="s">
        <v>17</v>
      </c>
      <c r="F13" s="1" t="s">
        <v>44</v>
      </c>
      <c r="G13" t="s">
        <v>45</v>
      </c>
      <c r="H13">
        <v>360</v>
      </c>
      <c r="I13" s="2">
        <v>42107</v>
      </c>
      <c r="J13" s="2">
        <v>42110</v>
      </c>
      <c r="K13">
        <v>360</v>
      </c>
    </row>
    <row r="14" spans="1:11" x14ac:dyDescent="0.25">
      <c r="A14" t="str">
        <f>"ZB3135E0F3"</f>
        <v>ZB3135E0F3</v>
      </c>
      <c r="B14" t="str">
        <f t="shared" si="0"/>
        <v>06363391001</v>
      </c>
      <c r="C14" t="s">
        <v>15</v>
      </c>
      <c r="D14" t="s">
        <v>46</v>
      </c>
      <c r="E14" t="s">
        <v>17</v>
      </c>
      <c r="F14" s="1" t="s">
        <v>47</v>
      </c>
      <c r="G14" t="s">
        <v>48</v>
      </c>
      <c r="H14">
        <v>8500</v>
      </c>
      <c r="I14" s="2">
        <v>42107</v>
      </c>
      <c r="J14" s="2">
        <v>42185</v>
      </c>
      <c r="K14">
        <v>8400</v>
      </c>
    </row>
    <row r="15" spans="1:11" x14ac:dyDescent="0.25">
      <c r="A15" t="str">
        <f>"Z0113FD250"</f>
        <v>Z0113FD250</v>
      </c>
      <c r="B15" t="str">
        <f t="shared" si="0"/>
        <v>06363391001</v>
      </c>
      <c r="C15" t="s">
        <v>15</v>
      </c>
      <c r="D15" t="s">
        <v>49</v>
      </c>
      <c r="E15" t="s">
        <v>17</v>
      </c>
      <c r="F15" s="1" t="s">
        <v>50</v>
      </c>
      <c r="G15" t="s">
        <v>51</v>
      </c>
      <c r="H15">
        <v>8575</v>
      </c>
      <c r="I15" s="2">
        <v>42121</v>
      </c>
      <c r="J15" s="2">
        <v>42154</v>
      </c>
      <c r="K15">
        <v>8575</v>
      </c>
    </row>
    <row r="16" spans="1:11" x14ac:dyDescent="0.25">
      <c r="A16" t="str">
        <f>"Z361415E00"</f>
        <v>Z361415E00</v>
      </c>
      <c r="B16" t="str">
        <f t="shared" si="0"/>
        <v>06363391001</v>
      </c>
      <c r="C16" t="s">
        <v>15</v>
      </c>
      <c r="D16" t="s">
        <v>52</v>
      </c>
      <c r="E16" t="s">
        <v>17</v>
      </c>
      <c r="F16" s="1" t="s">
        <v>53</v>
      </c>
      <c r="G16" t="s">
        <v>54</v>
      </c>
      <c r="H16">
        <v>100</v>
      </c>
      <c r="I16" s="2">
        <v>42111</v>
      </c>
      <c r="J16" s="2">
        <v>42111</v>
      </c>
      <c r="K16">
        <v>100</v>
      </c>
    </row>
    <row r="17" spans="1:11" x14ac:dyDescent="0.25">
      <c r="A17" t="str">
        <f>"ZEA131BF24"</f>
        <v>ZEA131BF24</v>
      </c>
      <c r="B17" t="str">
        <f t="shared" si="0"/>
        <v>06363391001</v>
      </c>
      <c r="C17" t="s">
        <v>15</v>
      </c>
      <c r="D17" t="s">
        <v>55</v>
      </c>
      <c r="E17" t="s">
        <v>17</v>
      </c>
      <c r="F17" s="1" t="s">
        <v>56</v>
      </c>
      <c r="G17" t="s">
        <v>57</v>
      </c>
      <c r="H17">
        <v>240</v>
      </c>
      <c r="I17" s="2">
        <v>42051</v>
      </c>
      <c r="J17" s="2">
        <v>42055</v>
      </c>
      <c r="K17">
        <v>240</v>
      </c>
    </row>
    <row r="18" spans="1:11" x14ac:dyDescent="0.25">
      <c r="A18" t="str">
        <f>"Z141368FC2"</f>
        <v>Z141368FC2</v>
      </c>
      <c r="B18" t="str">
        <f t="shared" si="0"/>
        <v>06363391001</v>
      </c>
      <c r="C18" t="s">
        <v>15</v>
      </c>
      <c r="D18" t="s">
        <v>58</v>
      </c>
      <c r="E18" t="s">
        <v>17</v>
      </c>
      <c r="F18" s="1" t="s">
        <v>59</v>
      </c>
      <c r="G18" t="s">
        <v>60</v>
      </c>
      <c r="H18">
        <v>320</v>
      </c>
      <c r="I18" s="2">
        <v>42079</v>
      </c>
      <c r="J18" s="2">
        <v>42094</v>
      </c>
      <c r="K18">
        <v>320</v>
      </c>
    </row>
    <row r="19" spans="1:11" x14ac:dyDescent="0.25">
      <c r="A19" t="str">
        <f>"61176940CC"</f>
        <v>61176940CC</v>
      </c>
      <c r="B19" t="str">
        <f t="shared" si="0"/>
        <v>06363391001</v>
      </c>
      <c r="C19" t="s">
        <v>15</v>
      </c>
      <c r="D19" t="s">
        <v>61</v>
      </c>
      <c r="E19" t="s">
        <v>21</v>
      </c>
      <c r="F19" s="1" t="s">
        <v>62</v>
      </c>
      <c r="G19" t="s">
        <v>63</v>
      </c>
      <c r="H19">
        <v>0</v>
      </c>
      <c r="I19" s="2">
        <v>42125</v>
      </c>
      <c r="J19" s="2">
        <v>42490</v>
      </c>
      <c r="K19">
        <v>214094.6</v>
      </c>
    </row>
    <row r="20" spans="1:11" x14ac:dyDescent="0.25">
      <c r="A20" t="str">
        <f>"Z8114249EB"</f>
        <v>Z8114249EB</v>
      </c>
      <c r="B20" t="str">
        <f t="shared" si="0"/>
        <v>06363391001</v>
      </c>
      <c r="C20" t="s">
        <v>15</v>
      </c>
      <c r="D20" t="s">
        <v>64</v>
      </c>
      <c r="E20" t="s">
        <v>17</v>
      </c>
      <c r="F20" s="1" t="s">
        <v>65</v>
      </c>
      <c r="G20" t="s">
        <v>66</v>
      </c>
      <c r="H20">
        <v>940</v>
      </c>
      <c r="I20" s="2">
        <v>42114</v>
      </c>
      <c r="J20" s="2">
        <v>42114</v>
      </c>
      <c r="K20">
        <v>940</v>
      </c>
    </row>
    <row r="21" spans="1:11" x14ac:dyDescent="0.25">
      <c r="A21" t="str">
        <f>"Z47118E8FD"</f>
        <v>Z47118E8FD</v>
      </c>
      <c r="B21" t="str">
        <f t="shared" si="0"/>
        <v>06363391001</v>
      </c>
      <c r="C21" t="s">
        <v>15</v>
      </c>
      <c r="D21" t="s">
        <v>67</v>
      </c>
      <c r="E21" t="s">
        <v>17</v>
      </c>
      <c r="F21" s="1" t="s">
        <v>68</v>
      </c>
      <c r="G21" t="s">
        <v>69</v>
      </c>
      <c r="H21">
        <v>596</v>
      </c>
      <c r="I21" s="2">
        <v>42095</v>
      </c>
      <c r="J21" s="2">
        <v>42103</v>
      </c>
      <c r="K21">
        <v>596</v>
      </c>
    </row>
    <row r="22" spans="1:11" x14ac:dyDescent="0.25">
      <c r="A22" t="str">
        <f>"ZD91490D9D"</f>
        <v>ZD91490D9D</v>
      </c>
      <c r="B22" t="str">
        <f t="shared" si="0"/>
        <v>06363391001</v>
      </c>
      <c r="C22" t="s">
        <v>15</v>
      </c>
      <c r="D22" t="s">
        <v>70</v>
      </c>
      <c r="E22" t="s">
        <v>17</v>
      </c>
      <c r="F22" s="1" t="s">
        <v>71</v>
      </c>
      <c r="G22" t="s">
        <v>72</v>
      </c>
      <c r="H22">
        <v>450</v>
      </c>
      <c r="I22" s="2">
        <v>42142</v>
      </c>
      <c r="J22" s="2">
        <v>42170</v>
      </c>
      <c r="K22">
        <v>450</v>
      </c>
    </row>
    <row r="23" spans="1:11" x14ac:dyDescent="0.25">
      <c r="A23" t="str">
        <f>"Z92145CCB0"</f>
        <v>Z92145CCB0</v>
      </c>
      <c r="B23" t="str">
        <f t="shared" si="0"/>
        <v>06363391001</v>
      </c>
      <c r="C23" t="s">
        <v>15</v>
      </c>
      <c r="D23" t="s">
        <v>73</v>
      </c>
      <c r="E23" t="s">
        <v>17</v>
      </c>
      <c r="F23" s="1" t="s">
        <v>74</v>
      </c>
      <c r="G23" t="s">
        <v>75</v>
      </c>
      <c r="H23">
        <v>297.5</v>
      </c>
      <c r="I23" s="2">
        <v>42124</v>
      </c>
      <c r="J23" s="2">
        <v>42139</v>
      </c>
      <c r="K23">
        <v>297.5</v>
      </c>
    </row>
    <row r="24" spans="1:11" x14ac:dyDescent="0.25">
      <c r="A24" t="str">
        <f>"Z3C1439072"</f>
        <v>Z3C1439072</v>
      </c>
      <c r="B24" t="str">
        <f t="shared" si="0"/>
        <v>06363391001</v>
      </c>
      <c r="C24" t="s">
        <v>15</v>
      </c>
      <c r="D24" t="s">
        <v>76</v>
      </c>
      <c r="E24" t="s">
        <v>17</v>
      </c>
      <c r="F24" s="1" t="s">
        <v>29</v>
      </c>
      <c r="G24" t="s">
        <v>30</v>
      </c>
      <c r="H24">
        <v>850</v>
      </c>
      <c r="I24" s="2">
        <v>42116</v>
      </c>
      <c r="J24" s="2">
        <v>42135</v>
      </c>
      <c r="K24">
        <v>850</v>
      </c>
    </row>
    <row r="25" spans="1:11" x14ac:dyDescent="0.25">
      <c r="A25" t="str">
        <f>"ZF2140DD3F"</f>
        <v>ZF2140DD3F</v>
      </c>
      <c r="B25" t="str">
        <f t="shared" si="0"/>
        <v>06363391001</v>
      </c>
      <c r="C25" t="s">
        <v>15</v>
      </c>
      <c r="D25" t="s">
        <v>77</v>
      </c>
      <c r="E25" t="s">
        <v>17</v>
      </c>
      <c r="F25" s="1" t="s">
        <v>78</v>
      </c>
      <c r="G25" t="s">
        <v>79</v>
      </c>
      <c r="H25">
        <v>2950</v>
      </c>
      <c r="I25" s="2">
        <v>42142</v>
      </c>
      <c r="J25" s="2">
        <v>42154</v>
      </c>
      <c r="K25">
        <v>2950</v>
      </c>
    </row>
    <row r="26" spans="1:11" x14ac:dyDescent="0.25">
      <c r="A26" t="str">
        <f>"Z8E1490D02"</f>
        <v>Z8E1490D02</v>
      </c>
      <c r="B26" t="str">
        <f t="shared" si="0"/>
        <v>06363391001</v>
      </c>
      <c r="C26" t="s">
        <v>15</v>
      </c>
      <c r="D26" t="s">
        <v>80</v>
      </c>
      <c r="E26" t="s">
        <v>17</v>
      </c>
      <c r="F26" s="1" t="s">
        <v>81</v>
      </c>
      <c r="G26" t="s">
        <v>82</v>
      </c>
      <c r="H26">
        <v>90</v>
      </c>
      <c r="I26" s="2">
        <v>42143</v>
      </c>
      <c r="J26" s="2">
        <v>42170</v>
      </c>
      <c r="K26">
        <v>0</v>
      </c>
    </row>
    <row r="27" spans="1:11" x14ac:dyDescent="0.25">
      <c r="A27" t="str">
        <f>"ZF0146C97E"</f>
        <v>ZF0146C97E</v>
      </c>
      <c r="B27" t="str">
        <f t="shared" si="0"/>
        <v>06363391001</v>
      </c>
      <c r="C27" t="s">
        <v>15</v>
      </c>
      <c r="D27" t="s">
        <v>83</v>
      </c>
      <c r="E27" t="s">
        <v>17</v>
      </c>
      <c r="F27" s="1" t="s">
        <v>84</v>
      </c>
      <c r="G27" t="s">
        <v>85</v>
      </c>
      <c r="H27">
        <v>5000</v>
      </c>
      <c r="I27" s="2">
        <v>42142</v>
      </c>
      <c r="J27" s="2">
        <v>42170</v>
      </c>
      <c r="K27">
        <v>4256</v>
      </c>
    </row>
    <row r="28" spans="1:11" x14ac:dyDescent="0.25">
      <c r="A28" t="str">
        <f>"ZC9140DEF1"</f>
        <v>ZC9140DEF1</v>
      </c>
      <c r="B28" t="str">
        <f t="shared" si="0"/>
        <v>06363391001</v>
      </c>
      <c r="C28" t="s">
        <v>15</v>
      </c>
      <c r="D28" t="s">
        <v>86</v>
      </c>
      <c r="E28" t="s">
        <v>17</v>
      </c>
      <c r="F28" s="1" t="s">
        <v>87</v>
      </c>
      <c r="G28" t="s">
        <v>88</v>
      </c>
      <c r="H28">
        <v>3958</v>
      </c>
      <c r="I28" s="2">
        <v>42144</v>
      </c>
      <c r="J28" s="2">
        <v>42185</v>
      </c>
      <c r="K28">
        <v>3958</v>
      </c>
    </row>
    <row r="29" spans="1:11" x14ac:dyDescent="0.25">
      <c r="A29" t="str">
        <f>"ZB01447F92"</f>
        <v>ZB01447F92</v>
      </c>
      <c r="B29" t="str">
        <f t="shared" si="0"/>
        <v>06363391001</v>
      </c>
      <c r="C29" t="s">
        <v>15</v>
      </c>
      <c r="D29" t="s">
        <v>89</v>
      </c>
      <c r="E29" t="s">
        <v>17</v>
      </c>
      <c r="F29" s="1" t="s">
        <v>90</v>
      </c>
      <c r="G29" t="s">
        <v>91</v>
      </c>
      <c r="H29">
        <v>45</v>
      </c>
      <c r="I29" s="2">
        <v>42128</v>
      </c>
      <c r="J29" s="2">
        <v>42139</v>
      </c>
      <c r="K29">
        <v>45</v>
      </c>
    </row>
    <row r="30" spans="1:11" x14ac:dyDescent="0.25">
      <c r="A30" t="str">
        <f>"Z3B149F785"</f>
        <v>Z3B149F785</v>
      </c>
      <c r="B30" t="str">
        <f t="shared" si="0"/>
        <v>06363391001</v>
      </c>
      <c r="C30" t="s">
        <v>15</v>
      </c>
      <c r="D30" t="s">
        <v>92</v>
      </c>
      <c r="E30" t="s">
        <v>17</v>
      </c>
      <c r="F30" s="1" t="s">
        <v>56</v>
      </c>
      <c r="G30" t="s">
        <v>57</v>
      </c>
      <c r="H30">
        <v>3300</v>
      </c>
      <c r="I30" s="2">
        <v>42143</v>
      </c>
      <c r="J30" s="2">
        <v>42153</v>
      </c>
      <c r="K30">
        <v>3300</v>
      </c>
    </row>
    <row r="31" spans="1:11" x14ac:dyDescent="0.25">
      <c r="A31" t="str">
        <f>"ZB014FD2D1"</f>
        <v>ZB014FD2D1</v>
      </c>
      <c r="B31" t="str">
        <f t="shared" si="0"/>
        <v>06363391001</v>
      </c>
      <c r="C31" t="s">
        <v>15</v>
      </c>
      <c r="D31" t="s">
        <v>93</v>
      </c>
      <c r="E31" t="s">
        <v>17</v>
      </c>
      <c r="F31" s="1" t="s">
        <v>94</v>
      </c>
      <c r="G31" t="s">
        <v>33</v>
      </c>
      <c r="H31">
        <v>1100</v>
      </c>
      <c r="I31" s="2">
        <v>42177</v>
      </c>
      <c r="J31" s="2">
        <v>42180</v>
      </c>
      <c r="K31">
        <v>1100</v>
      </c>
    </row>
    <row r="32" spans="1:11" x14ac:dyDescent="0.25">
      <c r="A32" t="str">
        <f>"ZB014FD2D1"</f>
        <v>ZB014FD2D1</v>
      </c>
      <c r="B32" t="str">
        <f t="shared" si="0"/>
        <v>06363391001</v>
      </c>
      <c r="C32" t="s">
        <v>15</v>
      </c>
      <c r="D32" t="s">
        <v>95</v>
      </c>
      <c r="E32" t="s">
        <v>17</v>
      </c>
      <c r="F32" s="1" t="s">
        <v>94</v>
      </c>
      <c r="G32" t="s">
        <v>96</v>
      </c>
      <c r="H32">
        <v>2284.9899999999998</v>
      </c>
      <c r="I32" s="2">
        <v>42177</v>
      </c>
      <c r="J32" s="2">
        <v>42181</v>
      </c>
      <c r="K32">
        <v>2284.9899999999998</v>
      </c>
    </row>
    <row r="33" spans="1:11" x14ac:dyDescent="0.25">
      <c r="A33" t="str">
        <f>"ZA31526717"</f>
        <v>ZA31526717</v>
      </c>
      <c r="B33" t="str">
        <f t="shared" si="0"/>
        <v>06363391001</v>
      </c>
      <c r="C33" t="s">
        <v>15</v>
      </c>
      <c r="D33" t="s">
        <v>97</v>
      </c>
      <c r="E33" t="s">
        <v>17</v>
      </c>
      <c r="F33" s="1" t="s">
        <v>98</v>
      </c>
      <c r="G33" t="s">
        <v>99</v>
      </c>
      <c r="H33">
        <v>335.84</v>
      </c>
      <c r="I33" s="2">
        <v>42181</v>
      </c>
      <c r="J33" s="2">
        <v>42212</v>
      </c>
      <c r="K33">
        <v>335.84</v>
      </c>
    </row>
    <row r="34" spans="1:11" x14ac:dyDescent="0.25">
      <c r="A34" t="str">
        <f>"Z1A14F417A"</f>
        <v>Z1A14F417A</v>
      </c>
      <c r="B34" t="str">
        <f t="shared" si="0"/>
        <v>06363391001</v>
      </c>
      <c r="C34" t="s">
        <v>15</v>
      </c>
      <c r="D34" t="s">
        <v>100</v>
      </c>
      <c r="E34" t="s">
        <v>17</v>
      </c>
      <c r="F34" s="1" t="s">
        <v>101</v>
      </c>
      <c r="G34" t="s">
        <v>102</v>
      </c>
      <c r="H34">
        <v>1450</v>
      </c>
      <c r="I34" s="2">
        <v>42186</v>
      </c>
      <c r="J34" s="2">
        <v>42195</v>
      </c>
      <c r="K34">
        <v>1450</v>
      </c>
    </row>
    <row r="35" spans="1:11" x14ac:dyDescent="0.25">
      <c r="A35" t="str">
        <f>"ZF7154807A"</f>
        <v>ZF7154807A</v>
      </c>
      <c r="B35" t="str">
        <f t="shared" ref="B35:B66" si="1">"06363391001"</f>
        <v>06363391001</v>
      </c>
      <c r="C35" t="s">
        <v>15</v>
      </c>
      <c r="D35" t="s">
        <v>103</v>
      </c>
      <c r="E35" t="s">
        <v>17</v>
      </c>
      <c r="F35" s="1" t="s">
        <v>56</v>
      </c>
      <c r="G35" t="s">
        <v>57</v>
      </c>
      <c r="H35">
        <v>1141</v>
      </c>
      <c r="I35" s="2">
        <v>42198</v>
      </c>
      <c r="J35" s="2">
        <v>42213</v>
      </c>
      <c r="K35">
        <v>1141</v>
      </c>
    </row>
    <row r="36" spans="1:11" x14ac:dyDescent="0.25">
      <c r="A36" t="str">
        <f>"ZBE1547FD2"</f>
        <v>ZBE1547FD2</v>
      </c>
      <c r="B36" t="str">
        <f t="shared" si="1"/>
        <v>06363391001</v>
      </c>
      <c r="C36" t="s">
        <v>15</v>
      </c>
      <c r="D36" t="s">
        <v>104</v>
      </c>
      <c r="E36" t="s">
        <v>17</v>
      </c>
      <c r="F36" s="1" t="s">
        <v>71</v>
      </c>
      <c r="G36" t="s">
        <v>72</v>
      </c>
      <c r="H36">
        <v>1350</v>
      </c>
      <c r="I36" s="2">
        <v>42198</v>
      </c>
      <c r="J36" s="2">
        <v>42213</v>
      </c>
      <c r="K36">
        <v>1350</v>
      </c>
    </row>
    <row r="37" spans="1:11" x14ac:dyDescent="0.25">
      <c r="A37" t="str">
        <f>"Z56153CDC7"</f>
        <v>Z56153CDC7</v>
      </c>
      <c r="B37" t="str">
        <f t="shared" si="1"/>
        <v>06363391001</v>
      </c>
      <c r="C37" t="s">
        <v>15</v>
      </c>
      <c r="D37" t="s">
        <v>105</v>
      </c>
      <c r="E37" t="s">
        <v>17</v>
      </c>
      <c r="F37" s="1" t="s">
        <v>106</v>
      </c>
      <c r="G37" t="s">
        <v>107</v>
      </c>
      <c r="H37">
        <v>321.75</v>
      </c>
      <c r="I37" s="2">
        <v>42187</v>
      </c>
      <c r="J37" s="2">
        <v>42191</v>
      </c>
      <c r="K37">
        <v>321.75</v>
      </c>
    </row>
    <row r="38" spans="1:11" x14ac:dyDescent="0.25">
      <c r="A38" t="str">
        <f>"Z5914E1D9C"</f>
        <v>Z5914E1D9C</v>
      </c>
      <c r="B38" t="str">
        <f t="shared" si="1"/>
        <v>06363391001</v>
      </c>
      <c r="C38" t="s">
        <v>15</v>
      </c>
      <c r="D38" t="s">
        <v>108</v>
      </c>
      <c r="E38" t="s">
        <v>17</v>
      </c>
      <c r="F38" s="1" t="s">
        <v>109</v>
      </c>
      <c r="G38" t="s">
        <v>110</v>
      </c>
      <c r="H38">
        <v>235.98</v>
      </c>
      <c r="I38" s="2">
        <v>42163</v>
      </c>
      <c r="J38" s="2">
        <v>42184</v>
      </c>
      <c r="K38">
        <v>235.98</v>
      </c>
    </row>
    <row r="39" spans="1:11" x14ac:dyDescent="0.25">
      <c r="A39" t="str">
        <f>"ZEE14CC56D"</f>
        <v>ZEE14CC56D</v>
      </c>
      <c r="B39" t="str">
        <f t="shared" si="1"/>
        <v>06363391001</v>
      </c>
      <c r="C39" t="s">
        <v>15</v>
      </c>
      <c r="D39" t="s">
        <v>111</v>
      </c>
      <c r="E39" t="s">
        <v>17</v>
      </c>
      <c r="F39" s="1" t="s">
        <v>112</v>
      </c>
      <c r="G39" t="s">
        <v>96</v>
      </c>
      <c r="H39">
        <v>2228.52</v>
      </c>
      <c r="I39" s="2">
        <v>42158</v>
      </c>
      <c r="J39" s="2">
        <v>42171</v>
      </c>
      <c r="K39">
        <v>2228.52</v>
      </c>
    </row>
    <row r="40" spans="1:11" x14ac:dyDescent="0.25">
      <c r="A40" t="str">
        <f>"Z9113C80D2"</f>
        <v>Z9113C80D2</v>
      </c>
      <c r="B40" t="str">
        <f t="shared" si="1"/>
        <v>06363391001</v>
      </c>
      <c r="C40" t="s">
        <v>15</v>
      </c>
      <c r="D40" t="s">
        <v>113</v>
      </c>
      <c r="E40" t="s">
        <v>40</v>
      </c>
      <c r="F40" s="1" t="s">
        <v>114</v>
      </c>
      <c r="G40" t="s">
        <v>115</v>
      </c>
      <c r="H40">
        <v>948.1</v>
      </c>
      <c r="I40" s="2">
        <v>42124</v>
      </c>
      <c r="J40" s="2">
        <v>42170</v>
      </c>
      <c r="K40">
        <v>948.1</v>
      </c>
    </row>
    <row r="41" spans="1:11" x14ac:dyDescent="0.25">
      <c r="A41" t="str">
        <f>"Z68136A27A"</f>
        <v>Z68136A27A</v>
      </c>
      <c r="B41" t="str">
        <f t="shared" si="1"/>
        <v>06363391001</v>
      </c>
      <c r="C41" t="s">
        <v>15</v>
      </c>
      <c r="D41" t="s">
        <v>116</v>
      </c>
      <c r="E41" t="s">
        <v>40</v>
      </c>
      <c r="F41" s="1" t="s">
        <v>117</v>
      </c>
      <c r="G41" t="s">
        <v>118</v>
      </c>
      <c r="H41">
        <v>1306</v>
      </c>
      <c r="I41" s="2">
        <v>42132</v>
      </c>
      <c r="J41" s="2">
        <v>42159</v>
      </c>
      <c r="K41">
        <v>1306</v>
      </c>
    </row>
    <row r="42" spans="1:11" x14ac:dyDescent="0.25">
      <c r="A42" t="str">
        <f>"Z5115907C0"</f>
        <v>Z5115907C0</v>
      </c>
      <c r="B42" t="str">
        <f t="shared" si="1"/>
        <v>06363391001</v>
      </c>
      <c r="C42" t="s">
        <v>15</v>
      </c>
      <c r="D42" t="s">
        <v>119</v>
      </c>
      <c r="E42" t="s">
        <v>17</v>
      </c>
      <c r="F42" s="1" t="s">
        <v>120</v>
      </c>
      <c r="G42" t="s">
        <v>121</v>
      </c>
      <c r="H42">
        <v>43.5</v>
      </c>
      <c r="I42" s="2">
        <v>42243</v>
      </c>
      <c r="J42" s="2">
        <v>42243</v>
      </c>
      <c r="K42">
        <v>43.5</v>
      </c>
    </row>
    <row r="43" spans="1:11" x14ac:dyDescent="0.25">
      <c r="A43" t="str">
        <f>"Z5C1579B0A"</f>
        <v>Z5C1579B0A</v>
      </c>
      <c r="B43" t="str">
        <f t="shared" si="1"/>
        <v>06363391001</v>
      </c>
      <c r="C43" t="s">
        <v>15</v>
      </c>
      <c r="D43" t="s">
        <v>122</v>
      </c>
      <c r="E43" t="s">
        <v>17</v>
      </c>
      <c r="F43" s="1" t="s">
        <v>112</v>
      </c>
      <c r="G43" t="s">
        <v>96</v>
      </c>
      <c r="H43">
        <v>1677.03</v>
      </c>
      <c r="I43" s="2">
        <v>42208</v>
      </c>
      <c r="J43" s="2">
        <v>42209</v>
      </c>
      <c r="K43">
        <v>1677.03</v>
      </c>
    </row>
    <row r="44" spans="1:11" x14ac:dyDescent="0.25">
      <c r="A44" t="str">
        <f>"Z6615548A1"</f>
        <v>Z6615548A1</v>
      </c>
      <c r="B44" t="str">
        <f t="shared" si="1"/>
        <v>06363391001</v>
      </c>
      <c r="C44" t="s">
        <v>15</v>
      </c>
      <c r="D44" t="s">
        <v>123</v>
      </c>
      <c r="E44" t="s">
        <v>17</v>
      </c>
      <c r="F44" s="1" t="s">
        <v>29</v>
      </c>
      <c r="G44" t="s">
        <v>30</v>
      </c>
      <c r="H44">
        <v>1700</v>
      </c>
      <c r="I44" s="2">
        <v>42194</v>
      </c>
      <c r="J44" s="2">
        <v>42221</v>
      </c>
      <c r="K44">
        <v>1700</v>
      </c>
    </row>
    <row r="45" spans="1:11" x14ac:dyDescent="0.25">
      <c r="A45" t="str">
        <f>"Z3A159338E"</f>
        <v>Z3A159338E</v>
      </c>
      <c r="B45" t="str">
        <f t="shared" si="1"/>
        <v>06363391001</v>
      </c>
      <c r="C45" t="s">
        <v>15</v>
      </c>
      <c r="D45" t="s">
        <v>124</v>
      </c>
      <c r="E45" t="s">
        <v>17</v>
      </c>
      <c r="F45" s="1" t="s">
        <v>112</v>
      </c>
      <c r="G45" t="s">
        <v>96</v>
      </c>
      <c r="H45">
        <v>1290.48</v>
      </c>
      <c r="I45" s="2">
        <v>42219</v>
      </c>
      <c r="J45" s="2">
        <v>42221</v>
      </c>
      <c r="K45">
        <v>1290.48</v>
      </c>
    </row>
    <row r="46" spans="1:11" x14ac:dyDescent="0.25">
      <c r="A46" t="str">
        <f>"Z5113907EF"</f>
        <v>Z5113907EF</v>
      </c>
      <c r="B46" t="str">
        <f t="shared" si="1"/>
        <v>06363391001</v>
      </c>
      <c r="C46" t="s">
        <v>15</v>
      </c>
      <c r="D46" t="s">
        <v>125</v>
      </c>
      <c r="E46" t="s">
        <v>17</v>
      </c>
      <c r="F46" s="1" t="s">
        <v>126</v>
      </c>
      <c r="G46" t="s">
        <v>127</v>
      </c>
      <c r="H46">
        <v>1992</v>
      </c>
      <c r="I46" s="2">
        <v>42076</v>
      </c>
      <c r="J46" s="2">
        <v>42093</v>
      </c>
      <c r="K46">
        <v>1992</v>
      </c>
    </row>
    <row r="47" spans="1:11" x14ac:dyDescent="0.25">
      <c r="A47" t="str">
        <f>"ZAC160B3A5"</f>
        <v>ZAC160B3A5</v>
      </c>
      <c r="B47" t="str">
        <f t="shared" si="1"/>
        <v>06363391001</v>
      </c>
      <c r="C47" t="s">
        <v>15</v>
      </c>
      <c r="D47" t="s">
        <v>128</v>
      </c>
      <c r="E47" t="s">
        <v>17</v>
      </c>
      <c r="F47" s="1" t="s">
        <v>129</v>
      </c>
      <c r="G47" t="s">
        <v>130</v>
      </c>
      <c r="H47">
        <v>2145</v>
      </c>
      <c r="I47" s="2">
        <v>42265</v>
      </c>
      <c r="J47" s="2">
        <v>42265</v>
      </c>
      <c r="K47">
        <v>2145</v>
      </c>
    </row>
    <row r="48" spans="1:11" x14ac:dyDescent="0.25">
      <c r="A48" t="str">
        <f>"Z32160A855"</f>
        <v>Z32160A855</v>
      </c>
      <c r="B48" t="str">
        <f t="shared" si="1"/>
        <v>06363391001</v>
      </c>
      <c r="C48" t="s">
        <v>15</v>
      </c>
      <c r="D48" t="s">
        <v>131</v>
      </c>
      <c r="E48" t="s">
        <v>17</v>
      </c>
      <c r="F48" s="1" t="s">
        <v>132</v>
      </c>
      <c r="G48" t="s">
        <v>133</v>
      </c>
      <c r="H48">
        <v>4500</v>
      </c>
      <c r="I48" s="2">
        <v>42268</v>
      </c>
      <c r="J48" s="2">
        <v>42277</v>
      </c>
      <c r="K48">
        <v>4500</v>
      </c>
    </row>
    <row r="49" spans="1:11" x14ac:dyDescent="0.25">
      <c r="A49" t="str">
        <f>"Z4E1658440"</f>
        <v>Z4E1658440</v>
      </c>
      <c r="B49" t="str">
        <f t="shared" si="1"/>
        <v>06363391001</v>
      </c>
      <c r="C49" t="s">
        <v>15</v>
      </c>
      <c r="D49" t="s">
        <v>134</v>
      </c>
      <c r="E49" t="s">
        <v>17</v>
      </c>
      <c r="F49" s="1" t="s">
        <v>135</v>
      </c>
      <c r="G49" t="s">
        <v>136</v>
      </c>
      <c r="H49">
        <v>1000</v>
      </c>
      <c r="I49" s="2">
        <v>42282</v>
      </c>
      <c r="J49" s="2">
        <v>42283</v>
      </c>
      <c r="K49">
        <v>520</v>
      </c>
    </row>
    <row r="50" spans="1:11" x14ac:dyDescent="0.25">
      <c r="A50" t="str">
        <f>"ZBE1413533"</f>
        <v>ZBE1413533</v>
      </c>
      <c r="B50" t="str">
        <f t="shared" si="1"/>
        <v>06363391001</v>
      </c>
      <c r="C50" t="s">
        <v>15</v>
      </c>
      <c r="D50" t="s">
        <v>137</v>
      </c>
      <c r="E50" t="s">
        <v>17</v>
      </c>
      <c r="F50" s="1" t="s">
        <v>138</v>
      </c>
      <c r="G50" t="s">
        <v>139</v>
      </c>
      <c r="H50">
        <v>0</v>
      </c>
      <c r="I50" s="2">
        <v>42289</v>
      </c>
      <c r="J50" s="2">
        <v>42369</v>
      </c>
      <c r="K50">
        <v>16334.44</v>
      </c>
    </row>
    <row r="51" spans="1:11" x14ac:dyDescent="0.25">
      <c r="A51" t="str">
        <f>"Z8D166517B"</f>
        <v>Z8D166517B</v>
      </c>
      <c r="B51" t="str">
        <f t="shared" si="1"/>
        <v>06363391001</v>
      </c>
      <c r="C51" t="s">
        <v>15</v>
      </c>
      <c r="D51" t="s">
        <v>140</v>
      </c>
      <c r="E51" t="s">
        <v>17</v>
      </c>
      <c r="F51" s="1" t="s">
        <v>32</v>
      </c>
      <c r="G51" t="s">
        <v>33</v>
      </c>
      <c r="H51">
        <v>3600</v>
      </c>
      <c r="I51" s="2">
        <v>42005</v>
      </c>
      <c r="J51" s="2">
        <v>42369</v>
      </c>
      <c r="K51">
        <v>3000</v>
      </c>
    </row>
    <row r="52" spans="1:11" x14ac:dyDescent="0.25">
      <c r="A52" t="str">
        <f>"Z3716650DA"</f>
        <v>Z3716650DA</v>
      </c>
      <c r="B52" t="str">
        <f t="shared" si="1"/>
        <v>06363391001</v>
      </c>
      <c r="C52" t="s">
        <v>15</v>
      </c>
      <c r="D52" t="s">
        <v>141</v>
      </c>
      <c r="E52" t="s">
        <v>17</v>
      </c>
      <c r="F52" s="1" t="s">
        <v>32</v>
      </c>
      <c r="G52" t="s">
        <v>33</v>
      </c>
      <c r="H52">
        <v>5210</v>
      </c>
      <c r="I52" s="2">
        <v>42187</v>
      </c>
      <c r="J52" s="2">
        <v>42212</v>
      </c>
      <c r="K52">
        <v>5210</v>
      </c>
    </row>
    <row r="53" spans="1:11" x14ac:dyDescent="0.25">
      <c r="A53" t="str">
        <f>"643066831C"</f>
        <v>643066831C</v>
      </c>
      <c r="B53" t="str">
        <f t="shared" si="1"/>
        <v>06363391001</v>
      </c>
      <c r="C53" t="s">
        <v>15</v>
      </c>
      <c r="D53" t="s">
        <v>142</v>
      </c>
      <c r="E53" t="s">
        <v>21</v>
      </c>
      <c r="F53" s="1" t="s">
        <v>143</v>
      </c>
      <c r="G53" t="s">
        <v>144</v>
      </c>
      <c r="H53">
        <v>0</v>
      </c>
      <c r="I53" s="2">
        <v>42339</v>
      </c>
      <c r="J53" s="2">
        <v>42704</v>
      </c>
      <c r="K53">
        <v>127674.47</v>
      </c>
    </row>
    <row r="54" spans="1:11" x14ac:dyDescent="0.25">
      <c r="A54" t="str">
        <f>"ZBE15DC975"</f>
        <v>ZBE15DC975</v>
      </c>
      <c r="B54" t="str">
        <f t="shared" si="1"/>
        <v>06363391001</v>
      </c>
      <c r="C54" t="s">
        <v>15</v>
      </c>
      <c r="D54" t="s">
        <v>145</v>
      </c>
      <c r="E54" t="s">
        <v>17</v>
      </c>
      <c r="F54" s="1" t="s">
        <v>146</v>
      </c>
      <c r="G54" t="s">
        <v>147</v>
      </c>
      <c r="H54">
        <v>110</v>
      </c>
      <c r="I54" s="2">
        <v>42261</v>
      </c>
      <c r="J54" s="2">
        <v>42265</v>
      </c>
      <c r="K54">
        <v>110</v>
      </c>
    </row>
    <row r="55" spans="1:11" x14ac:dyDescent="0.25">
      <c r="A55" t="str">
        <f>"ZF816C69D0"</f>
        <v>ZF816C69D0</v>
      </c>
      <c r="B55" t="str">
        <f t="shared" si="1"/>
        <v>06363391001</v>
      </c>
      <c r="C55" t="s">
        <v>15</v>
      </c>
      <c r="D55" t="s">
        <v>148</v>
      </c>
      <c r="E55" t="s">
        <v>17</v>
      </c>
      <c r="F55" s="1" t="s">
        <v>149</v>
      </c>
      <c r="G55" t="s">
        <v>36</v>
      </c>
      <c r="H55">
        <v>676</v>
      </c>
      <c r="I55" s="2">
        <v>42306</v>
      </c>
      <c r="J55" s="2">
        <v>42312</v>
      </c>
      <c r="K55">
        <v>676</v>
      </c>
    </row>
    <row r="56" spans="1:11" x14ac:dyDescent="0.25">
      <c r="A56" t="str">
        <f>"6463175CB9"</f>
        <v>6463175CB9</v>
      </c>
      <c r="B56" t="str">
        <f t="shared" si="1"/>
        <v>06363391001</v>
      </c>
      <c r="C56" t="s">
        <v>15</v>
      </c>
      <c r="D56" t="s">
        <v>150</v>
      </c>
      <c r="E56" t="s">
        <v>17</v>
      </c>
      <c r="F56" s="1" t="s">
        <v>29</v>
      </c>
      <c r="G56" t="s">
        <v>30</v>
      </c>
      <c r="H56">
        <v>25600</v>
      </c>
      <c r="I56" s="2">
        <v>42314</v>
      </c>
      <c r="J56" s="2">
        <v>42429</v>
      </c>
      <c r="K56">
        <v>25600</v>
      </c>
    </row>
    <row r="57" spans="1:11" x14ac:dyDescent="0.25">
      <c r="A57" t="str">
        <f>"Z151620663"</f>
        <v>Z151620663</v>
      </c>
      <c r="B57" t="str">
        <f t="shared" si="1"/>
        <v>06363391001</v>
      </c>
      <c r="C57" t="s">
        <v>15</v>
      </c>
      <c r="D57" t="s">
        <v>151</v>
      </c>
      <c r="E57" t="s">
        <v>17</v>
      </c>
      <c r="F57" s="1" t="s">
        <v>152</v>
      </c>
      <c r="G57" t="s">
        <v>153</v>
      </c>
      <c r="H57">
        <v>60</v>
      </c>
      <c r="I57" s="2">
        <v>42265</v>
      </c>
      <c r="J57" s="2">
        <v>42277</v>
      </c>
      <c r="K57">
        <v>60</v>
      </c>
    </row>
    <row r="58" spans="1:11" x14ac:dyDescent="0.25">
      <c r="A58" t="str">
        <f>"Z8913EBE33"</f>
        <v>Z8913EBE33</v>
      </c>
      <c r="B58" t="str">
        <f t="shared" si="1"/>
        <v>06363391001</v>
      </c>
      <c r="C58" t="s">
        <v>15</v>
      </c>
      <c r="D58" t="s">
        <v>154</v>
      </c>
      <c r="E58" t="s">
        <v>155</v>
      </c>
      <c r="F58" s="1" t="s">
        <v>156</v>
      </c>
      <c r="G58" t="s">
        <v>157</v>
      </c>
      <c r="H58">
        <v>17700</v>
      </c>
      <c r="I58" s="2">
        <v>42191</v>
      </c>
      <c r="J58" s="2">
        <v>42254</v>
      </c>
      <c r="K58">
        <v>17700</v>
      </c>
    </row>
    <row r="59" spans="1:11" x14ac:dyDescent="0.25">
      <c r="A59" t="str">
        <f>"ZCC16AD8B5"</f>
        <v>ZCC16AD8B5</v>
      </c>
      <c r="B59" t="str">
        <f t="shared" si="1"/>
        <v>06363391001</v>
      </c>
      <c r="C59" t="s">
        <v>15</v>
      </c>
      <c r="D59" t="s">
        <v>158</v>
      </c>
      <c r="E59" t="s">
        <v>17</v>
      </c>
      <c r="F59" s="1" t="s">
        <v>159</v>
      </c>
      <c r="G59" t="s">
        <v>160</v>
      </c>
      <c r="H59">
        <v>330.2</v>
      </c>
      <c r="I59" s="2">
        <v>42299</v>
      </c>
      <c r="J59" s="2">
        <v>42369</v>
      </c>
      <c r="K59">
        <v>330.2</v>
      </c>
    </row>
    <row r="60" spans="1:11" x14ac:dyDescent="0.25">
      <c r="A60" t="str">
        <f>"ZC615D9A97"</f>
        <v>ZC615D9A97</v>
      </c>
      <c r="B60" t="str">
        <f t="shared" si="1"/>
        <v>06363391001</v>
      </c>
      <c r="C60" t="s">
        <v>15</v>
      </c>
      <c r="D60" t="s">
        <v>161</v>
      </c>
      <c r="E60" t="s">
        <v>40</v>
      </c>
      <c r="F60" s="1" t="s">
        <v>162</v>
      </c>
      <c r="G60" t="s">
        <v>163</v>
      </c>
      <c r="H60">
        <v>2970</v>
      </c>
      <c r="I60" s="2">
        <v>42332</v>
      </c>
      <c r="J60" s="2">
        <v>42348</v>
      </c>
      <c r="K60">
        <v>2970</v>
      </c>
    </row>
    <row r="61" spans="1:11" x14ac:dyDescent="0.25">
      <c r="A61" t="str">
        <f>"ZEF16C5B9F"</f>
        <v>ZEF16C5B9F</v>
      </c>
      <c r="B61" t="str">
        <f t="shared" si="1"/>
        <v>06363391001</v>
      </c>
      <c r="C61" t="s">
        <v>15</v>
      </c>
      <c r="D61" t="s">
        <v>164</v>
      </c>
      <c r="E61" t="s">
        <v>17</v>
      </c>
      <c r="F61" s="1" t="s">
        <v>165</v>
      </c>
      <c r="G61" t="s">
        <v>166</v>
      </c>
      <c r="H61">
        <v>1421.14</v>
      </c>
      <c r="I61" s="2">
        <v>42324</v>
      </c>
      <c r="J61" s="2">
        <v>42338</v>
      </c>
      <c r="K61">
        <v>1421.14</v>
      </c>
    </row>
    <row r="62" spans="1:11" x14ac:dyDescent="0.25">
      <c r="A62" t="str">
        <f>"ZA9168057E"</f>
        <v>ZA9168057E</v>
      </c>
      <c r="B62" t="str">
        <f t="shared" si="1"/>
        <v>06363391001</v>
      </c>
      <c r="C62" t="s">
        <v>15</v>
      </c>
      <c r="D62" t="s">
        <v>167</v>
      </c>
      <c r="E62" t="s">
        <v>17</v>
      </c>
      <c r="F62" s="1" t="s">
        <v>168</v>
      </c>
      <c r="G62" t="s">
        <v>169</v>
      </c>
      <c r="H62">
        <v>1200</v>
      </c>
      <c r="I62" s="2">
        <v>42290</v>
      </c>
      <c r="J62" s="2">
        <v>42307</v>
      </c>
      <c r="K62">
        <v>1155.3</v>
      </c>
    </row>
    <row r="63" spans="1:11" x14ac:dyDescent="0.25">
      <c r="A63" t="str">
        <f>"Z3B15DEFAF"</f>
        <v>Z3B15DEFAF</v>
      </c>
      <c r="B63" t="str">
        <f t="shared" si="1"/>
        <v>06363391001</v>
      </c>
      <c r="C63" t="s">
        <v>15</v>
      </c>
      <c r="D63" t="s">
        <v>170</v>
      </c>
      <c r="E63" t="s">
        <v>40</v>
      </c>
      <c r="F63" s="1" t="s">
        <v>171</v>
      </c>
      <c r="G63" t="s">
        <v>172</v>
      </c>
      <c r="H63">
        <v>1337.2</v>
      </c>
      <c r="I63" s="2">
        <v>42296</v>
      </c>
      <c r="J63" s="2">
        <v>42311</v>
      </c>
      <c r="K63">
        <v>1337.19</v>
      </c>
    </row>
    <row r="64" spans="1:11" x14ac:dyDescent="0.25">
      <c r="A64" t="str">
        <f>"ZF21772C4B"</f>
        <v>ZF21772C4B</v>
      </c>
      <c r="B64" t="str">
        <f t="shared" si="1"/>
        <v>06363391001</v>
      </c>
      <c r="C64" t="s">
        <v>15</v>
      </c>
      <c r="D64" t="s">
        <v>173</v>
      </c>
      <c r="E64" t="s">
        <v>17</v>
      </c>
      <c r="F64" s="1" t="s">
        <v>32</v>
      </c>
      <c r="G64" t="s">
        <v>33</v>
      </c>
      <c r="H64">
        <v>2640</v>
      </c>
      <c r="I64" s="2">
        <v>42352</v>
      </c>
      <c r="J64" s="2">
        <v>42355</v>
      </c>
      <c r="K64">
        <v>2640</v>
      </c>
    </row>
    <row r="65" spans="1:11" x14ac:dyDescent="0.25">
      <c r="A65" t="str">
        <f>"Z5617B9BCA"</f>
        <v>Z5617B9BCA</v>
      </c>
      <c r="B65" t="str">
        <f t="shared" si="1"/>
        <v>06363391001</v>
      </c>
      <c r="C65" t="s">
        <v>15</v>
      </c>
      <c r="D65" t="s">
        <v>174</v>
      </c>
      <c r="E65" t="s">
        <v>17</v>
      </c>
      <c r="F65" s="1" t="s">
        <v>175</v>
      </c>
      <c r="G65" t="s">
        <v>176</v>
      </c>
      <c r="H65">
        <v>415.86</v>
      </c>
      <c r="I65" s="2">
        <v>42367</v>
      </c>
      <c r="J65" s="2">
        <v>42424</v>
      </c>
      <c r="K65">
        <v>415.86</v>
      </c>
    </row>
    <row r="66" spans="1:11" x14ac:dyDescent="0.25">
      <c r="A66" t="str">
        <f>"Z4617CD912"</f>
        <v>Z4617CD912</v>
      </c>
      <c r="B66" t="str">
        <f t="shared" si="1"/>
        <v>06363391001</v>
      </c>
      <c r="C66" t="s">
        <v>15</v>
      </c>
      <c r="D66" t="s">
        <v>177</v>
      </c>
      <c r="E66" t="s">
        <v>17</v>
      </c>
      <c r="F66" s="1" t="s">
        <v>178</v>
      </c>
      <c r="G66" t="s">
        <v>179</v>
      </c>
      <c r="H66">
        <v>7276.55</v>
      </c>
      <c r="I66" s="2">
        <v>42367</v>
      </c>
      <c r="J66" s="2">
        <v>42412</v>
      </c>
      <c r="K66">
        <v>7276.55</v>
      </c>
    </row>
    <row r="67" spans="1:11" x14ac:dyDescent="0.25">
      <c r="A67" t="str">
        <f>"Z9217D6918"</f>
        <v>Z9217D6918</v>
      </c>
      <c r="B67" t="str">
        <f t="shared" ref="B67:B102" si="2">"06363391001"</f>
        <v>06363391001</v>
      </c>
      <c r="C67" t="s">
        <v>15</v>
      </c>
      <c r="D67" t="s">
        <v>180</v>
      </c>
      <c r="E67" t="s">
        <v>17</v>
      </c>
      <c r="F67" s="1" t="s">
        <v>181</v>
      </c>
      <c r="G67" t="s">
        <v>182</v>
      </c>
      <c r="H67">
        <v>554.4</v>
      </c>
      <c r="I67" s="2">
        <v>42377</v>
      </c>
      <c r="J67" s="2">
        <v>42377</v>
      </c>
      <c r="K67">
        <v>554.4</v>
      </c>
    </row>
    <row r="68" spans="1:11" x14ac:dyDescent="0.25">
      <c r="A68" t="str">
        <f>"Z041730FD5"</f>
        <v>Z041730FD5</v>
      </c>
      <c r="B68" t="str">
        <f t="shared" si="2"/>
        <v>06363391001</v>
      </c>
      <c r="C68" t="s">
        <v>15</v>
      </c>
      <c r="D68" t="s">
        <v>183</v>
      </c>
      <c r="E68" t="s">
        <v>17</v>
      </c>
      <c r="F68" s="1" t="s">
        <v>184</v>
      </c>
      <c r="G68" t="s">
        <v>185</v>
      </c>
      <c r="H68">
        <v>1010</v>
      </c>
      <c r="I68" s="2">
        <v>42338</v>
      </c>
      <c r="J68" s="2">
        <v>42338</v>
      </c>
      <c r="K68">
        <v>1010</v>
      </c>
    </row>
    <row r="69" spans="1:11" x14ac:dyDescent="0.25">
      <c r="A69" t="str">
        <f>"ZAB171238C"</f>
        <v>ZAB171238C</v>
      </c>
      <c r="B69" t="str">
        <f t="shared" si="2"/>
        <v>06363391001</v>
      </c>
      <c r="C69" t="s">
        <v>15</v>
      </c>
      <c r="D69" t="s">
        <v>186</v>
      </c>
      <c r="E69" t="s">
        <v>21</v>
      </c>
      <c r="F69" s="1" t="s">
        <v>187</v>
      </c>
      <c r="G69" t="s">
        <v>188</v>
      </c>
      <c r="H69">
        <v>0</v>
      </c>
      <c r="I69" s="2">
        <v>42321</v>
      </c>
      <c r="J69" s="2">
        <v>42324</v>
      </c>
      <c r="K69">
        <v>3235.25</v>
      </c>
    </row>
    <row r="70" spans="1:11" x14ac:dyDescent="0.25">
      <c r="A70" t="str">
        <f>"Z60171B603"</f>
        <v>Z60171B603</v>
      </c>
      <c r="B70" t="str">
        <f t="shared" si="2"/>
        <v>06363391001</v>
      </c>
      <c r="C70" t="s">
        <v>15</v>
      </c>
      <c r="D70" t="s">
        <v>189</v>
      </c>
      <c r="E70" t="s">
        <v>21</v>
      </c>
      <c r="F70" s="1" t="s">
        <v>190</v>
      </c>
      <c r="G70" t="s">
        <v>191</v>
      </c>
      <c r="H70">
        <v>1545.6</v>
      </c>
      <c r="I70" s="2">
        <v>42325</v>
      </c>
      <c r="J70" s="2">
        <v>43785</v>
      </c>
      <c r="K70">
        <v>1062.49</v>
      </c>
    </row>
    <row r="71" spans="1:11" x14ac:dyDescent="0.25">
      <c r="A71" t="str">
        <f>"ZDE16D3B7D"</f>
        <v>ZDE16D3B7D</v>
      </c>
      <c r="B71" t="str">
        <f t="shared" si="2"/>
        <v>06363391001</v>
      </c>
      <c r="C71" t="s">
        <v>15</v>
      </c>
      <c r="D71" t="s">
        <v>192</v>
      </c>
      <c r="E71" t="s">
        <v>17</v>
      </c>
      <c r="F71" s="1" t="s">
        <v>193</v>
      </c>
      <c r="G71" t="s">
        <v>194</v>
      </c>
      <c r="H71">
        <v>9800</v>
      </c>
      <c r="I71" s="2">
        <v>42331</v>
      </c>
      <c r="K71">
        <v>9800</v>
      </c>
    </row>
    <row r="72" spans="1:11" x14ac:dyDescent="0.25">
      <c r="A72" t="str">
        <f>"ZC71771CC8"</f>
        <v>ZC71771CC8</v>
      </c>
      <c r="B72" t="str">
        <f t="shared" si="2"/>
        <v>06363391001</v>
      </c>
      <c r="C72" t="s">
        <v>15</v>
      </c>
      <c r="D72" t="s">
        <v>195</v>
      </c>
      <c r="E72" t="s">
        <v>17</v>
      </c>
      <c r="F72" s="1" t="s">
        <v>196</v>
      </c>
      <c r="G72" t="s">
        <v>197</v>
      </c>
      <c r="H72">
        <v>2029.5</v>
      </c>
      <c r="I72" s="2">
        <v>42349</v>
      </c>
      <c r="J72" s="2">
        <v>42369</v>
      </c>
      <c r="K72">
        <v>2029.5</v>
      </c>
    </row>
    <row r="73" spans="1:11" x14ac:dyDescent="0.25">
      <c r="A73" t="str">
        <f>"Z0B1797FED"</f>
        <v>Z0B1797FED</v>
      </c>
      <c r="B73" t="str">
        <f t="shared" si="2"/>
        <v>06363391001</v>
      </c>
      <c r="C73" t="s">
        <v>15</v>
      </c>
      <c r="D73" t="s">
        <v>198</v>
      </c>
      <c r="E73" t="s">
        <v>17</v>
      </c>
      <c r="F73" s="1" t="s">
        <v>29</v>
      </c>
      <c r="G73" t="s">
        <v>30</v>
      </c>
      <c r="H73">
        <v>3750</v>
      </c>
      <c r="I73" s="2">
        <v>42353</v>
      </c>
      <c r="J73" s="2">
        <v>42356</v>
      </c>
      <c r="K73">
        <v>3750</v>
      </c>
    </row>
    <row r="74" spans="1:11" x14ac:dyDescent="0.25">
      <c r="A74" t="str">
        <f>"Z7E131F65A"</f>
        <v>Z7E131F65A</v>
      </c>
      <c r="B74" t="str">
        <f t="shared" si="2"/>
        <v>06363391001</v>
      </c>
      <c r="C74" t="s">
        <v>15</v>
      </c>
      <c r="D74" t="s">
        <v>199</v>
      </c>
      <c r="E74" t="s">
        <v>17</v>
      </c>
      <c r="F74" s="1" t="s">
        <v>200</v>
      </c>
      <c r="G74" t="s">
        <v>36</v>
      </c>
      <c r="H74">
        <v>3245</v>
      </c>
      <c r="I74" s="2">
        <v>42083</v>
      </c>
      <c r="J74" s="2">
        <v>42124</v>
      </c>
      <c r="K74">
        <v>3245</v>
      </c>
    </row>
    <row r="75" spans="1:11" x14ac:dyDescent="0.25">
      <c r="A75" t="str">
        <f>"Z0416BB941"</f>
        <v>Z0416BB941</v>
      </c>
      <c r="B75" t="str">
        <f t="shared" si="2"/>
        <v>06363391001</v>
      </c>
      <c r="C75" t="s">
        <v>15</v>
      </c>
      <c r="D75" t="s">
        <v>201</v>
      </c>
      <c r="E75" t="s">
        <v>17</v>
      </c>
      <c r="F75" s="1" t="s">
        <v>202</v>
      </c>
      <c r="G75" t="s">
        <v>88</v>
      </c>
      <c r="H75">
        <v>5528.55</v>
      </c>
      <c r="I75" s="2">
        <v>42317</v>
      </c>
      <c r="J75" s="2">
        <v>42353</v>
      </c>
      <c r="K75">
        <v>5528.55</v>
      </c>
    </row>
    <row r="76" spans="1:11" x14ac:dyDescent="0.25">
      <c r="A76" t="str">
        <f>"Z5013A25F6"</f>
        <v>Z5013A25F6</v>
      </c>
      <c r="B76" t="str">
        <f t="shared" si="2"/>
        <v>06363391001</v>
      </c>
      <c r="C76" t="s">
        <v>15</v>
      </c>
      <c r="D76" t="s">
        <v>203</v>
      </c>
      <c r="E76" t="s">
        <v>17</v>
      </c>
      <c r="F76" s="1" t="s">
        <v>56</v>
      </c>
      <c r="G76" t="s">
        <v>57</v>
      </c>
      <c r="H76">
        <v>14354</v>
      </c>
      <c r="I76" s="2">
        <v>42107</v>
      </c>
      <c r="J76" s="2">
        <v>42139</v>
      </c>
      <c r="K76">
        <v>14334.1</v>
      </c>
    </row>
    <row r="77" spans="1:11" x14ac:dyDescent="0.25">
      <c r="A77" t="str">
        <f>"Z7416805EA"</f>
        <v>Z7416805EA</v>
      </c>
      <c r="B77" t="str">
        <f t="shared" si="2"/>
        <v>06363391001</v>
      </c>
      <c r="C77" t="s">
        <v>15</v>
      </c>
      <c r="D77" t="s">
        <v>204</v>
      </c>
      <c r="E77" t="s">
        <v>17</v>
      </c>
      <c r="F77" s="1" t="s">
        <v>149</v>
      </c>
      <c r="G77" t="s">
        <v>36</v>
      </c>
      <c r="H77">
        <v>2250</v>
      </c>
      <c r="I77" s="2">
        <v>42293</v>
      </c>
      <c r="J77" s="2">
        <v>42306</v>
      </c>
      <c r="K77">
        <v>2250</v>
      </c>
    </row>
    <row r="78" spans="1:11" x14ac:dyDescent="0.25">
      <c r="A78" t="str">
        <f>"Z2F1444B27"</f>
        <v>Z2F1444B27</v>
      </c>
      <c r="B78" t="str">
        <f t="shared" si="2"/>
        <v>06363391001</v>
      </c>
      <c r="C78" t="s">
        <v>15</v>
      </c>
      <c r="D78" t="s">
        <v>205</v>
      </c>
      <c r="E78" t="s">
        <v>17</v>
      </c>
      <c r="F78" s="1" t="s">
        <v>206</v>
      </c>
      <c r="G78" t="s">
        <v>36</v>
      </c>
      <c r="H78">
        <v>4700</v>
      </c>
      <c r="I78" s="2">
        <v>42142</v>
      </c>
      <c r="J78" s="2">
        <v>42170</v>
      </c>
      <c r="K78">
        <v>4700</v>
      </c>
    </row>
    <row r="79" spans="1:11" x14ac:dyDescent="0.25">
      <c r="A79" t="str">
        <f>"Z9E142CB50"</f>
        <v>Z9E142CB50</v>
      </c>
      <c r="B79" t="str">
        <f t="shared" si="2"/>
        <v>06363391001</v>
      </c>
      <c r="C79" t="s">
        <v>15</v>
      </c>
      <c r="D79" t="s">
        <v>207</v>
      </c>
      <c r="E79" t="s">
        <v>17</v>
      </c>
      <c r="F79" s="1" t="s">
        <v>26</v>
      </c>
      <c r="G79" t="s">
        <v>27</v>
      </c>
      <c r="H79">
        <v>1818</v>
      </c>
      <c r="I79" s="2">
        <v>42111</v>
      </c>
      <c r="J79" s="2">
        <v>42124</v>
      </c>
      <c r="K79">
        <v>1818</v>
      </c>
    </row>
    <row r="80" spans="1:11" x14ac:dyDescent="0.25">
      <c r="A80" t="str">
        <f>"Z7516584F5"</f>
        <v>Z7516584F5</v>
      </c>
      <c r="B80" t="str">
        <f t="shared" si="2"/>
        <v>06363391001</v>
      </c>
      <c r="C80" t="s">
        <v>15</v>
      </c>
      <c r="D80" t="s">
        <v>208</v>
      </c>
      <c r="E80" t="s">
        <v>17</v>
      </c>
      <c r="F80" s="1" t="s">
        <v>209</v>
      </c>
      <c r="G80" t="s">
        <v>210</v>
      </c>
      <c r="H80">
        <v>9849</v>
      </c>
      <c r="I80" s="2">
        <v>42296</v>
      </c>
      <c r="J80" s="2">
        <v>42307</v>
      </c>
      <c r="K80">
        <v>9849</v>
      </c>
    </row>
    <row r="81" spans="1:11" x14ac:dyDescent="0.25">
      <c r="A81" t="str">
        <f>"ZC91547AF1"</f>
        <v>ZC91547AF1</v>
      </c>
      <c r="B81" t="str">
        <f t="shared" si="2"/>
        <v>06363391001</v>
      </c>
      <c r="C81" t="s">
        <v>15</v>
      </c>
      <c r="D81" t="s">
        <v>211</v>
      </c>
      <c r="E81" t="s">
        <v>17</v>
      </c>
      <c r="F81" s="1" t="s">
        <v>132</v>
      </c>
      <c r="G81" t="s">
        <v>133</v>
      </c>
      <c r="H81">
        <v>650</v>
      </c>
      <c r="I81" s="2">
        <v>42198</v>
      </c>
      <c r="J81" s="2">
        <v>42214</v>
      </c>
      <c r="K81">
        <v>650</v>
      </c>
    </row>
    <row r="82" spans="1:11" x14ac:dyDescent="0.25">
      <c r="A82" t="str">
        <f>"ZB7164C2F7"</f>
        <v>ZB7164C2F7</v>
      </c>
      <c r="B82" t="str">
        <f t="shared" si="2"/>
        <v>06363391001</v>
      </c>
      <c r="C82" t="s">
        <v>15</v>
      </c>
      <c r="D82" t="s">
        <v>212</v>
      </c>
      <c r="E82" t="s">
        <v>40</v>
      </c>
      <c r="F82" s="1" t="s">
        <v>213</v>
      </c>
      <c r="G82" t="s">
        <v>214</v>
      </c>
      <c r="H82">
        <v>1705.5</v>
      </c>
      <c r="I82" s="2">
        <v>42373</v>
      </c>
      <c r="J82" s="2">
        <v>43465</v>
      </c>
      <c r="K82">
        <v>1705.5</v>
      </c>
    </row>
    <row r="83" spans="1:11" x14ac:dyDescent="0.25">
      <c r="A83" t="str">
        <f>"Z9E17CF99D"</f>
        <v>Z9E17CF99D</v>
      </c>
      <c r="B83" t="str">
        <f t="shared" si="2"/>
        <v>06363391001</v>
      </c>
      <c r="C83" t="s">
        <v>15</v>
      </c>
      <c r="D83" t="s">
        <v>215</v>
      </c>
      <c r="E83" t="s">
        <v>17</v>
      </c>
      <c r="F83" s="1" t="s">
        <v>216</v>
      </c>
      <c r="G83" t="s">
        <v>217</v>
      </c>
      <c r="H83">
        <v>550</v>
      </c>
      <c r="I83" s="2">
        <v>42367</v>
      </c>
      <c r="J83" s="2">
        <v>42369</v>
      </c>
      <c r="K83">
        <v>550</v>
      </c>
    </row>
    <row r="84" spans="1:11" x14ac:dyDescent="0.25">
      <c r="A84" t="str">
        <f>"Z2E14BA94E"</f>
        <v>Z2E14BA94E</v>
      </c>
      <c r="B84" t="str">
        <f t="shared" si="2"/>
        <v>06363391001</v>
      </c>
      <c r="C84" t="s">
        <v>15</v>
      </c>
      <c r="D84" t="s">
        <v>218</v>
      </c>
      <c r="E84" t="s">
        <v>21</v>
      </c>
      <c r="F84" s="1" t="s">
        <v>219</v>
      </c>
      <c r="G84" t="s">
        <v>220</v>
      </c>
      <c r="H84">
        <v>0</v>
      </c>
      <c r="I84" s="2">
        <v>42156</v>
      </c>
      <c r="J84" s="2">
        <v>43251</v>
      </c>
      <c r="K84">
        <v>2755.3</v>
      </c>
    </row>
    <row r="85" spans="1:11" x14ac:dyDescent="0.25">
      <c r="A85" t="str">
        <f>"Z4B15D98D0"</f>
        <v>Z4B15D98D0</v>
      </c>
      <c r="B85" t="str">
        <f t="shared" si="2"/>
        <v>06363391001</v>
      </c>
      <c r="C85" t="s">
        <v>15</v>
      </c>
      <c r="D85" t="s">
        <v>221</v>
      </c>
      <c r="E85" t="s">
        <v>17</v>
      </c>
      <c r="F85" s="1" t="s">
        <v>129</v>
      </c>
      <c r="G85" t="s">
        <v>130</v>
      </c>
      <c r="H85">
        <v>775.1</v>
      </c>
      <c r="I85" s="2">
        <v>42265</v>
      </c>
      <c r="J85" s="2">
        <v>42265</v>
      </c>
      <c r="K85">
        <v>775.1</v>
      </c>
    </row>
    <row r="86" spans="1:11" x14ac:dyDescent="0.25">
      <c r="A86" t="str">
        <f>"Z3F15F3742"</f>
        <v>Z3F15F3742</v>
      </c>
      <c r="B86" t="str">
        <f t="shared" si="2"/>
        <v>06363391001</v>
      </c>
      <c r="C86" t="s">
        <v>15</v>
      </c>
      <c r="D86" t="s">
        <v>222</v>
      </c>
      <c r="E86" t="s">
        <v>17</v>
      </c>
      <c r="F86" s="1" t="s">
        <v>223</v>
      </c>
      <c r="G86" t="s">
        <v>224</v>
      </c>
      <c r="H86">
        <v>1500</v>
      </c>
      <c r="I86" s="2">
        <v>42255</v>
      </c>
      <c r="J86" s="2">
        <v>42255</v>
      </c>
      <c r="K86">
        <v>1500</v>
      </c>
    </row>
    <row r="87" spans="1:11" x14ac:dyDescent="0.25">
      <c r="A87" t="str">
        <f>"ZCE1332068"</f>
        <v>ZCE1332068</v>
      </c>
      <c r="B87" t="str">
        <f t="shared" si="2"/>
        <v>06363391001</v>
      </c>
      <c r="C87" t="s">
        <v>15</v>
      </c>
      <c r="D87" t="s">
        <v>225</v>
      </c>
      <c r="E87" t="s">
        <v>17</v>
      </c>
      <c r="F87" s="1" t="s">
        <v>226</v>
      </c>
      <c r="G87" t="s">
        <v>227</v>
      </c>
      <c r="H87">
        <v>1250</v>
      </c>
      <c r="I87" s="2">
        <v>42054</v>
      </c>
      <c r="J87" s="2">
        <v>42055</v>
      </c>
      <c r="K87">
        <v>1250</v>
      </c>
    </row>
    <row r="88" spans="1:11" x14ac:dyDescent="0.25">
      <c r="A88" t="str">
        <f>"Z5617B9BCA"</f>
        <v>Z5617B9BCA</v>
      </c>
      <c r="B88" t="str">
        <f t="shared" si="2"/>
        <v>06363391001</v>
      </c>
      <c r="C88" t="s">
        <v>15</v>
      </c>
      <c r="D88" t="s">
        <v>228</v>
      </c>
      <c r="E88" t="s">
        <v>17</v>
      </c>
      <c r="F88" s="1" t="s">
        <v>229</v>
      </c>
      <c r="G88" t="s">
        <v>230</v>
      </c>
      <c r="H88">
        <v>739.15</v>
      </c>
      <c r="I88" s="2">
        <v>42367</v>
      </c>
      <c r="J88" s="2">
        <v>42429</v>
      </c>
      <c r="K88">
        <v>739.08</v>
      </c>
    </row>
    <row r="89" spans="1:11" x14ac:dyDescent="0.25">
      <c r="A89" t="str">
        <f>"Z2717CF308"</f>
        <v>Z2717CF308</v>
      </c>
      <c r="B89" t="str">
        <f t="shared" si="2"/>
        <v>06363391001</v>
      </c>
      <c r="C89" t="s">
        <v>15</v>
      </c>
      <c r="D89" t="s">
        <v>231</v>
      </c>
      <c r="E89" t="s">
        <v>17</v>
      </c>
      <c r="F89" s="1" t="s">
        <v>232</v>
      </c>
      <c r="G89" t="s">
        <v>233</v>
      </c>
      <c r="H89">
        <v>10190.700000000001</v>
      </c>
      <c r="I89" s="2">
        <v>42367</v>
      </c>
      <c r="J89" s="2">
        <v>42429</v>
      </c>
      <c r="K89">
        <v>10190.67</v>
      </c>
    </row>
    <row r="90" spans="1:11" x14ac:dyDescent="0.25">
      <c r="A90" t="str">
        <f>"Z0E14E7153"</f>
        <v>Z0E14E7153</v>
      </c>
      <c r="B90" t="str">
        <f t="shared" si="2"/>
        <v>06363391001</v>
      </c>
      <c r="C90" t="s">
        <v>15</v>
      </c>
      <c r="D90" t="s">
        <v>234</v>
      </c>
      <c r="E90" t="s">
        <v>17</v>
      </c>
      <c r="F90" s="1" t="s">
        <v>126</v>
      </c>
      <c r="G90" t="s">
        <v>127</v>
      </c>
      <c r="H90">
        <v>1332</v>
      </c>
      <c r="I90" s="2">
        <v>42165</v>
      </c>
      <c r="J90" s="2">
        <v>42184</v>
      </c>
      <c r="K90">
        <v>1332</v>
      </c>
    </row>
    <row r="91" spans="1:11" x14ac:dyDescent="0.25">
      <c r="A91" t="str">
        <f>"63610654E5"</f>
        <v>63610654E5</v>
      </c>
      <c r="B91" t="str">
        <f t="shared" si="2"/>
        <v>06363391001</v>
      </c>
      <c r="C91" t="s">
        <v>15</v>
      </c>
      <c r="D91" t="s">
        <v>235</v>
      </c>
      <c r="E91" t="s">
        <v>40</v>
      </c>
      <c r="F91" s="1" t="s">
        <v>236</v>
      </c>
      <c r="G91" t="s">
        <v>127</v>
      </c>
      <c r="H91">
        <v>57223</v>
      </c>
      <c r="I91" s="2">
        <v>42278</v>
      </c>
      <c r="J91" s="2">
        <v>42338</v>
      </c>
      <c r="K91">
        <v>57223</v>
      </c>
    </row>
    <row r="92" spans="1:11" x14ac:dyDescent="0.25">
      <c r="A92" t="str">
        <f>"Z67149F4AC"</f>
        <v>Z67149F4AC</v>
      </c>
      <c r="B92" t="str">
        <f t="shared" si="2"/>
        <v>06363391001</v>
      </c>
      <c r="C92" t="s">
        <v>15</v>
      </c>
      <c r="D92" t="s">
        <v>237</v>
      </c>
      <c r="E92" t="s">
        <v>40</v>
      </c>
      <c r="F92" s="1" t="s">
        <v>238</v>
      </c>
      <c r="G92" t="s">
        <v>127</v>
      </c>
      <c r="H92">
        <v>4662</v>
      </c>
      <c r="I92" s="2">
        <v>42166</v>
      </c>
      <c r="J92" s="2">
        <v>42208</v>
      </c>
      <c r="K92">
        <v>4662</v>
      </c>
    </row>
    <row r="93" spans="1:11" x14ac:dyDescent="0.25">
      <c r="A93" t="str">
        <f>"Z2F12B0023"</f>
        <v>Z2F12B0023</v>
      </c>
      <c r="B93" t="str">
        <f t="shared" si="2"/>
        <v>06363391001</v>
      </c>
      <c r="C93" t="s">
        <v>15</v>
      </c>
      <c r="D93" t="s">
        <v>239</v>
      </c>
      <c r="E93" t="s">
        <v>40</v>
      </c>
      <c r="F93" s="1" t="s">
        <v>240</v>
      </c>
      <c r="G93" t="s">
        <v>127</v>
      </c>
      <c r="H93">
        <v>2940</v>
      </c>
      <c r="I93" s="2">
        <v>42037</v>
      </c>
      <c r="J93" s="2">
        <v>42076</v>
      </c>
      <c r="K93">
        <v>2940</v>
      </c>
    </row>
    <row r="94" spans="1:11" x14ac:dyDescent="0.25">
      <c r="A94" t="str">
        <f>"Z381268865"</f>
        <v>Z381268865</v>
      </c>
      <c r="B94" t="str">
        <f t="shared" si="2"/>
        <v>06363391001</v>
      </c>
      <c r="C94" t="s">
        <v>15</v>
      </c>
      <c r="D94" t="s">
        <v>241</v>
      </c>
      <c r="E94" t="s">
        <v>40</v>
      </c>
      <c r="F94" s="1" t="s">
        <v>242</v>
      </c>
      <c r="G94" t="s">
        <v>127</v>
      </c>
      <c r="H94">
        <v>19976</v>
      </c>
      <c r="I94" s="2">
        <v>42030</v>
      </c>
      <c r="J94" s="2">
        <v>42090</v>
      </c>
      <c r="K94">
        <v>19976</v>
      </c>
    </row>
    <row r="95" spans="1:11" x14ac:dyDescent="0.25">
      <c r="A95" t="str">
        <f>"ZC216E04C8"</f>
        <v>ZC216E04C8</v>
      </c>
      <c r="B95" t="str">
        <f t="shared" si="2"/>
        <v>06363391001</v>
      </c>
      <c r="C95" t="s">
        <v>15</v>
      </c>
      <c r="D95" t="s">
        <v>243</v>
      </c>
      <c r="E95" t="s">
        <v>17</v>
      </c>
      <c r="F95" s="1" t="s">
        <v>84</v>
      </c>
      <c r="G95" t="s">
        <v>85</v>
      </c>
      <c r="H95">
        <v>1500</v>
      </c>
      <c r="I95" s="2">
        <v>42316</v>
      </c>
      <c r="J95" s="2">
        <v>42338</v>
      </c>
      <c r="K95">
        <v>1500</v>
      </c>
    </row>
    <row r="96" spans="1:11" x14ac:dyDescent="0.25">
      <c r="A96" t="str">
        <f>"65016123F3"</f>
        <v>65016123F3</v>
      </c>
      <c r="B96" t="str">
        <f t="shared" si="2"/>
        <v>06363391001</v>
      </c>
      <c r="C96" t="s">
        <v>15</v>
      </c>
      <c r="D96" t="s">
        <v>244</v>
      </c>
      <c r="E96" t="s">
        <v>21</v>
      </c>
      <c r="F96" s="1" t="s">
        <v>245</v>
      </c>
      <c r="G96" t="s">
        <v>246</v>
      </c>
      <c r="H96">
        <v>0</v>
      </c>
      <c r="I96" s="2">
        <v>42401</v>
      </c>
      <c r="J96" s="2">
        <v>42766</v>
      </c>
      <c r="K96">
        <v>116852.64</v>
      </c>
    </row>
    <row r="97" spans="1:11" x14ac:dyDescent="0.25">
      <c r="A97" t="str">
        <f>"6432249BC8"</f>
        <v>6432249BC8</v>
      </c>
      <c r="B97" t="str">
        <f t="shared" si="2"/>
        <v>06363391001</v>
      </c>
      <c r="C97" t="s">
        <v>15</v>
      </c>
      <c r="D97" t="s">
        <v>247</v>
      </c>
      <c r="E97" t="s">
        <v>40</v>
      </c>
      <c r="F97" s="1" t="s">
        <v>248</v>
      </c>
      <c r="G97" t="s">
        <v>249</v>
      </c>
      <c r="H97">
        <v>102084</v>
      </c>
      <c r="I97" s="2">
        <v>42354</v>
      </c>
      <c r="J97" s="2">
        <v>43100</v>
      </c>
      <c r="K97">
        <v>46867.63</v>
      </c>
    </row>
    <row r="98" spans="1:11" x14ac:dyDescent="0.25">
      <c r="A98" t="str">
        <f>"Z1915DE87B"</f>
        <v>Z1915DE87B</v>
      </c>
      <c r="B98" t="str">
        <f t="shared" si="2"/>
        <v>06363391001</v>
      </c>
      <c r="C98" t="s">
        <v>15</v>
      </c>
      <c r="D98" t="s">
        <v>250</v>
      </c>
      <c r="E98" t="s">
        <v>17</v>
      </c>
      <c r="F98" s="1" t="s">
        <v>251</v>
      </c>
      <c r="G98" t="s">
        <v>252</v>
      </c>
      <c r="H98">
        <v>1350</v>
      </c>
      <c r="I98" s="2">
        <v>42298</v>
      </c>
      <c r="J98" s="2">
        <v>42353</v>
      </c>
      <c r="K98">
        <v>1350</v>
      </c>
    </row>
    <row r="99" spans="1:11" x14ac:dyDescent="0.25">
      <c r="A99" t="str">
        <f>"Z8015D9864"</f>
        <v>Z8015D9864</v>
      </c>
      <c r="B99" t="str">
        <f t="shared" si="2"/>
        <v>06363391001</v>
      </c>
      <c r="C99" t="s">
        <v>15</v>
      </c>
      <c r="D99" t="s">
        <v>253</v>
      </c>
      <c r="E99" t="s">
        <v>17</v>
      </c>
      <c r="F99" s="1" t="s">
        <v>254</v>
      </c>
      <c r="G99" t="s">
        <v>255</v>
      </c>
      <c r="H99">
        <v>29100</v>
      </c>
      <c r="I99" s="2">
        <v>42331</v>
      </c>
      <c r="J99" s="2">
        <v>42544</v>
      </c>
      <c r="K99">
        <v>29100</v>
      </c>
    </row>
    <row r="100" spans="1:11" x14ac:dyDescent="0.25">
      <c r="A100" t="str">
        <f>"Z12176D572"</f>
        <v>Z12176D572</v>
      </c>
      <c r="B100" t="str">
        <f t="shared" si="2"/>
        <v>06363391001</v>
      </c>
      <c r="C100" t="s">
        <v>15</v>
      </c>
      <c r="D100" t="s">
        <v>256</v>
      </c>
      <c r="E100" t="s">
        <v>17</v>
      </c>
      <c r="F100" s="1" t="s">
        <v>132</v>
      </c>
      <c r="G100" t="s">
        <v>133</v>
      </c>
      <c r="H100">
        <v>3000</v>
      </c>
      <c r="I100" s="2">
        <v>42345</v>
      </c>
      <c r="J100" s="2">
        <v>42369</v>
      </c>
      <c r="K100">
        <v>3000</v>
      </c>
    </row>
    <row r="101" spans="1:11" x14ac:dyDescent="0.25">
      <c r="A101" t="str">
        <f>"Z8F1581F6C"</f>
        <v>Z8F1581F6C</v>
      </c>
      <c r="B101" t="str">
        <f t="shared" si="2"/>
        <v>06363391001</v>
      </c>
      <c r="C101" t="s">
        <v>15</v>
      </c>
      <c r="D101" t="s">
        <v>257</v>
      </c>
      <c r="E101" t="s">
        <v>17</v>
      </c>
      <c r="F101" s="1" t="s">
        <v>258</v>
      </c>
      <c r="G101" t="s">
        <v>259</v>
      </c>
      <c r="H101">
        <v>18624.2</v>
      </c>
      <c r="I101" s="2">
        <v>42296</v>
      </c>
      <c r="J101" s="2">
        <v>42357</v>
      </c>
      <c r="K101">
        <v>18624.2</v>
      </c>
    </row>
    <row r="102" spans="1:11" x14ac:dyDescent="0.25">
      <c r="A102" t="str">
        <f>"5971677FBD"</f>
        <v>5971677FBD</v>
      </c>
      <c r="B102" t="str">
        <f t="shared" si="2"/>
        <v>06363391001</v>
      </c>
      <c r="C102" t="s">
        <v>15</v>
      </c>
      <c r="D102" t="s">
        <v>260</v>
      </c>
      <c r="E102" t="s">
        <v>40</v>
      </c>
      <c r="F102" s="1" t="s">
        <v>261</v>
      </c>
      <c r="G102" t="s">
        <v>262</v>
      </c>
      <c r="H102">
        <v>95643.18</v>
      </c>
      <c r="I102" s="2">
        <v>42054</v>
      </c>
      <c r="J102" s="2">
        <v>42843</v>
      </c>
      <c r="K102">
        <v>93275.05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liguria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2019-01-29T16:54:11Z</dcterms:created>
  <dcterms:modified xsi:type="dcterms:W3CDTF">2019-01-29T16:54:48Z</dcterms:modified>
</cp:coreProperties>
</file>