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ardeg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</calcChain>
</file>

<file path=xl/sharedStrings.xml><?xml version="1.0" encoding="utf-8"?>
<sst xmlns="http://schemas.openxmlformats.org/spreadsheetml/2006/main" count="391" uniqueCount="206">
  <si>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</si>
  <si>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</si>
  <si>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</si>
  <si>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</si>
  <si>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</si>
  <si>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</si>
  <si>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</si>
  <si>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</si>
  <si>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</si>
  <si>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</si>
  <si>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</si>
  <si>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</si>
  <si>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</si>
  <si>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</si>
  <si>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</si>
  <si>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Sardegna</t>
  </si>
  <si>
    <t>MANUTENZIONE IMPIANTO CLIMA 5P</t>
  </si>
  <si>
    <t>23-AFFIDAMENTO IN ECONOMIA - AFFIDAMENTO DIRETTO</t>
  </si>
  <si>
    <t xml:space="preserve">Tecnoglobal - Servizi tecnologici snc (CF: 03303950921)
</t>
  </si>
  <si>
    <t>Tecnoglobal - Servizi tecnologici snc (CF: 03303950921)</t>
  </si>
  <si>
    <t xml:space="preserve">Intervento di riparazione dellâ€™elettroarchivio installato presso lâ€™Ufficio Provinciale di Nuoro â€“ ex Territorio. </t>
  </si>
  <si>
    <t xml:space="preserve">addicalco soc. r.l. (CF: 09534370151)
METALSISTEM SARDEGNA SRL (CF: 01758230906)
SOLUZIONI PER IL 2000 POLARIS GROUP SRL (CF: 01824030900)
</t>
  </si>
  <si>
    <t>addicalco soc. r.l. (CF: 09534370151)</t>
  </si>
  <si>
    <t>RINNOVO ABBONAMENTO RIVISTA IL LAVORO NELLE PA</t>
  </si>
  <si>
    <t xml:space="preserve">GiuffrÃ¨ Francis Lefebvre S.p.A (CF: 00829840156)
</t>
  </si>
  <si>
    <t>GiuffrÃ¨ Francis Lefebvre S.p.A (CF: 00829840156)</t>
  </si>
  <si>
    <t>Acquisto toner OdA 2211989</t>
  </si>
  <si>
    <t>26-AFFIDAMENTO DIRETTO IN ADESIONE AD ACCORDO QUADRO/CONVENZIONE</t>
  </si>
  <si>
    <t xml:space="preserve">CONVERGE S.P.A. (CF: 04472901000)
</t>
  </si>
  <si>
    <t>CONVERGE S.P.A. (CF: 04472901000)</t>
  </si>
  <si>
    <t>RIPARAZIONE PERDITA TUBO ADDUZIONE ACQUA CAM CAGLIARI</t>
  </si>
  <si>
    <t xml:space="preserve">Ditta Altea Francesco (CF: LTAFNC46R22D323W)
</t>
  </si>
  <si>
    <t>Ditta Altea Francesco (CF: LTAFNC46R22D323W)</t>
  </si>
  <si>
    <t>RIPARAZIONE AVARIA PORTA ASCENSORE SEDE DRE</t>
  </si>
  <si>
    <t xml:space="preserve">KONE SPA (CF: 05069070158)
</t>
  </si>
  <si>
    <t>KONE SPA (CF: 05069070158)</t>
  </si>
  <si>
    <t>manutenzione arredi presso la DR Sardegna</t>
  </si>
  <si>
    <t xml:space="preserve">ALBAI MARIA (CF: LBAMRA64T62L154R)
FALEGNAMERIA ARTIGIANA DI MELIS CAMILLO (CF: MLSCLL65R06B354T)
FALEGNAMERIA CATTOLICO MASSIMO (CF: CTTMSM72T26B354Q)
</t>
  </si>
  <si>
    <t>FALEGNAMERIA CATTOLICO MASSIMO (CF: CTTMSM72T26B354Q)</t>
  </si>
  <si>
    <t>Interventi urgenti di ancoraggio scossaline e lamiere protettive presso la sede del CAM di Cagliari</t>
  </si>
  <si>
    <t xml:space="preserve">Elysistemi project srl (CF: 02944450929)
</t>
  </si>
  <si>
    <t>Elysistemi project srl (CF: 02944450929)</t>
  </si>
  <si>
    <t>RINNOVO ABBONAMENTO L'UNIONE SARDA</t>
  </si>
  <si>
    <t xml:space="preserve">L'UNIONE SARDA SPA (CF: 01687830925)
</t>
  </si>
  <si>
    <t>L'UNIONE SARDA SPA (CF: 01687830925)</t>
  </si>
  <si>
    <t xml:space="preserve">Corsi di formazione e addestramento antincendio </t>
  </si>
  <si>
    <t xml:space="preserve">COMANDO PROVINCIALE VIGILI DEL FUOCO CAGLIARI  (CF: 80014230926)
DE GIOANNIS FORMAZIONE SRL (CF: 01995420922)
SICU.RE. SRL (CF: 02251890923)
</t>
  </si>
  <si>
    <t>DE GIOANNIS FORMAZIONE SRL (CF: 01995420922)</t>
  </si>
  <si>
    <t>acquisto libri di testo</t>
  </si>
  <si>
    <t>Acquisto libri di testo</t>
  </si>
  <si>
    <t xml:space="preserve">NUOVA F.LLI DESSI'  (CF: 01518210925)
</t>
  </si>
  <si>
    <t>NUOVA F.LLI DESSI'  (CF: 01518210925)</t>
  </si>
  <si>
    <t>PULIZIA CORTILE CONDOMINIALE</t>
  </si>
  <si>
    <t xml:space="preserve">INTERSERVICE S.R.L. (CF: 02195220922)
LA NUOVA PERLA di Cuccu Francesca (CF: CCCFNC60H52G084B)
MARZANO PALMA Impresa di Pulizie (CF: MRZPLM59A53A662U)
</t>
  </si>
  <si>
    <t>MARZANO PALMA Impresa di Pulizie (CF: MRZPLM59A53A662U)</t>
  </si>
  <si>
    <t>Fornitura e messa in opera della centralina allarme antintrusione</t>
  </si>
  <si>
    <t xml:space="preserve">ALARM SYSTEM S.R.L. (CF: 01100020922)
</t>
  </si>
  <si>
    <t>ALARM SYSTEM S.R.L. (CF: 01100020922)</t>
  </si>
  <si>
    <t>RdO 866515 lotto 2 per acquisto toner non originale</t>
  </si>
  <si>
    <t>22-PROCEDURA NEGOZIATA DERIVANTE DA AVVISI CON CUI SI INDICE LA GARA</t>
  </si>
  <si>
    <t xml:space="preserve">CLICK UFFICIO SRL (CF: 06067681004)
ECORIGENERA DI CARTA SALVATORE (CF: CRTSVT64A05B056I)
ECOTEK DI STERI SIMONE (CF: STRSMN74T13B354X)
ECOTONER SRL (CF: 11483751001)
ERREBIAN SPA (CF: 08397890586)
GILLIAM DI GILLIAM MICHELE &amp; C. SAS (CF: 02486390301)
ITALTONER (CF: 07367531006)
LYRECO ITALIA S.P.A. (CF: 11582010150)
MONDOFFICE (CF: 07491520156)
NUOVADATA S.R.L. (CF: 03370940482)
RICARICA E RIGENERA TONER DI COSTANTINO DOMENICO (CF: CSTDNC66H11I590C)
RIG.ECO (CF: 01572280061)
RIGENERA SRL (CF: 02677690543)
S.G. TONER SRL (CF: 02609670605)
</t>
  </si>
  <si>
    <t>ERREBIAN SPA (CF: 08397890586)</t>
  </si>
  <si>
    <t>Intervento di riparazione e recupero dati dallâ€™hard-disk matr. HDD WD1600JS-55NCB1 (WCANM2287083).</t>
  </si>
  <si>
    <t xml:space="preserve">ALACRAN SNC (CF: 02029160922)
</t>
  </si>
  <si>
    <t>ALACRAN SNC (CF: 02029160922)</t>
  </si>
  <si>
    <t>Lavori di somma urgenza per ripristino funzionalitÃ  colonna montante impianto fognario nella sede dell'U.P. di Nuoro - Territorio</t>
  </si>
  <si>
    <t xml:space="preserve">MEREU MARIO - SERVIZI ECOLOGICI (CF: MREMRA51A03L140Y)
</t>
  </si>
  <si>
    <t>MEREU MARIO - SERVIZI ECOLOGICI (CF: MREMRA51A03L140Y)</t>
  </si>
  <si>
    <t>Implementazione imp. antintrusione UT Iglesias</t>
  </si>
  <si>
    <t>FORNITURA PARETE VETRATA DA INSTALLARE PRESSO UT IGLESIAS</t>
  </si>
  <si>
    <t xml:space="preserve">Elysistemi project srl (CF: 02944450929)
FAIFERRI ARREDAMENTI S.R.L. (CF: 01060360920)
NEON EUROPA PUBBLICITA' SRL  (CF: 01870030929)
Office Line (CF: 01724160922)
S.A.V.A.S. S.r.l. (CF: 02483680928)
</t>
  </si>
  <si>
    <t>S.A.V.A.S. S.r.l. (CF: 02483680928)</t>
  </si>
  <si>
    <t xml:space="preserve">FORNITURA E INSTALLAZIONE LAMPADARI </t>
  </si>
  <si>
    <t xml:space="preserve">AZ Luce CAgliari (IdEstero: 02684040922)
CENTRO LUCE (IdEstero: 01724340920 )
Euroluce di Piras Alessandro (CF: PRSLSN63T10I580C)
</t>
  </si>
  <si>
    <t>Euroluce di Piras Alessandro (CF: PRSLSN63T10I580C)</t>
  </si>
  <si>
    <t>FORNITURA DI ARCHIVI COMPATTABILI DA INSTALLARE PRESSO Lâ€™UFFICIO TERRITORIALE DI IGLESIAS.</t>
  </si>
  <si>
    <t xml:space="preserve">CYBER ENGINEERING SRL (CF: 00807770383)
FERRETTO GROUP S.P.A. (CF: 00149440240)
ICAM Srl (CF: 03685780722)
SINTESI SPA (CF: 03533961003)
SORGE SRL (CF: 00707360152)
TECHNARREDI SRL (CF: 10316580157)
</t>
  </si>
  <si>
    <t>ICAM Srl (CF: 03685780722)</t>
  </si>
  <si>
    <t>Fornitura e posa in opera pellicole da applicare su vetri bagni nuova sede U.T. Iglesias</t>
  </si>
  <si>
    <t xml:space="preserve">SOLAR CONTROL SYSTEM (CF: 02396690923)
</t>
  </si>
  <si>
    <t>SOLAR CONTROL SYSTEM (CF: 02396690923)</t>
  </si>
  <si>
    <t>Intervento di svuotamento e pulizia vasche di accumulo dell'impianto di depurazione sito nel CAM  e interventi similari c/o le diverse sedi dell'Agenzia in Cagliari</t>
  </si>
  <si>
    <t xml:space="preserve">AGUS PAOLO SPURGHI ARL (CF: 03370270922)
AMBIENTE ECORANA DI LUCA MURGIA (CF: MRGLCU68A14I707G)
AUTOTRASPORTI CORADDU DI ZUDDAS FRANCA (CF: ZDDFNC74A51I647B)
PIRISINU LUCA SRL UNIPERSONALE (CF: 03276860925)
TRONCIA PINUCCIO (CF: TRNPCC61L12G113J)
</t>
  </si>
  <si>
    <t>AGUS PAOLO SPURGHI ARL (CF: 03370270922)</t>
  </si>
  <si>
    <t>FORNITURA BACHECHE</t>
  </si>
  <si>
    <t xml:space="preserve">MONDO UFFICIO S.R.L. (CF: 04845130659)
</t>
  </si>
  <si>
    <t>MONDO UFFICIO S.R.L. (CF: 04845130659)</t>
  </si>
  <si>
    <t>Intervento di lavaggio e stiratura delle tende</t>
  </si>
  <si>
    <t xml:space="preserve">DEIDDA DANIELA (CF: DDDDNL70R45B354L)
FANNI DANIELA (CF: FNNDNL67P64B354M)
PITZIANTI MAURIZIO (CF: PTZMRZ58A25F205U)
</t>
  </si>
  <si>
    <t>DEIDDA DANIELA (CF: DDDDNL70R45B354L)</t>
  </si>
  <si>
    <t>Acquisto sedute a norma</t>
  </si>
  <si>
    <t xml:space="preserve">CARTRO IDEE PER L'UFFICIO (CF: CSPFNC77P14L219Y)
ELLEZETA OFFICE SRL (CF: 03216050926)
flex office srl (CF: 06854871214)
ICAD FORNITURE SRL (CF: 12245261008)
INTEROFFICE SRL (CF: 01217781002)
L'INFORMATICA S.A.S. DI ANDREA DI FRANCESCO &amp; C. (CF: 02198930840)
REASONET S.R.L. (CF: 11533721004)
</t>
  </si>
  <si>
    <t>L'INFORMATICA S.A.S. DI ANDREA DI FRANCESCO &amp; C. (CF: 02198930840)</t>
  </si>
  <si>
    <t>FORNITURA ENERGIA ELETTRICA</t>
  </si>
  <si>
    <t xml:space="preserve">GALA SPA (CF: 06832931007)
</t>
  </si>
  <si>
    <t>GALA SPA (CF: 06832931007)</t>
  </si>
  <si>
    <t>FORNITURA CARTA IN RISME PER TUTTI GLI UFFICI DELLA REGIONE SARDEGNA</t>
  </si>
  <si>
    <t xml:space="preserve">Cartaria Valdy (CF: 01543240921)
CED MARKET ITALIA (CF: 13291920158)
CLICK UFFICIO SRL (CF: 06067681004)
CORPORATE EXPRESS SRL (CF: 00936630151)
LYRECO ITALIA S.P.A. (CF: 11582010150)
mister wizard srl (CF: 01077280475)
MONDOFFICE (CF: 07491520156)
Novacart (CF: 03305710927)
S.G.F. Srl (CF: 01895160909)
VALSECCHI GIOVANNI SRL (CF: 07997560151)
</t>
  </si>
  <si>
    <t>CORPORATE EXPRESS SRL (CF: 00936630151)</t>
  </si>
  <si>
    <t>FORNITURA TONER URGENTE PER DPCA, DPSS, UPT OR, DRE</t>
  </si>
  <si>
    <t xml:space="preserve">ERREBIAN SPA (CF: 08397890586)
</t>
  </si>
  <si>
    <t>SERVIZIO DI POSIZIONAMENTO GNSS ITALPOS</t>
  </si>
  <si>
    <t xml:space="preserve">Leica Geosystems SpA (CF: 12090330155)
</t>
  </si>
  <si>
    <t>Leica Geosystems SpA (CF: 12090330155)</t>
  </si>
  <si>
    <t>OdA 2650704 Acquisto fornitura gasolio da riscaldamento per UP Sassari</t>
  </si>
  <si>
    <t xml:space="preserve">TRANSPORT SAS di Taula V. &amp; C. (CF: 00446110066)
</t>
  </si>
  <si>
    <t>TRANSPORT SAS di Taula V. &amp; C. (CF: 00446110066)</t>
  </si>
  <si>
    <t>RINNOVO ABBONAMENTOLA NUOVA SARDEGNA</t>
  </si>
  <si>
    <t xml:space="preserve">ELEMEDIA SPA (CF: 05703731009)
</t>
  </si>
  <si>
    <t>ELEMEDIA SPA (CF: 05703731009)</t>
  </si>
  <si>
    <t>RINNOVO ABBONAMENTO IL LAVORO NELLE P.A.</t>
  </si>
  <si>
    <t>Fornitura e installazione tende a bande verticali presso la sede dell'U.T. di Iglesias</t>
  </si>
  <si>
    <t xml:space="preserve">LE TENDE DI BANDINO MARCO E C. snc (CF: 02561410925)
LINEA M FILIPPO MANUNZA DI ROBERTO E ANTONELLA MANUNZA S.A.S (CF: 02433120926)
MACLOESPANSA DI GIANFRANCO SCANO (CF: 02608280927)
NON SOLO UFFICIO S.R.L. (CF: 01022570954)
SOLAR CONTROL SYSTEM (CF: 02396690923)
</t>
  </si>
  <si>
    <t>LE TENDE DI BANDINO MARCO E C. snc (CF: 02561410925)</t>
  </si>
  <si>
    <t>Intervento di taglio, raccolta, pulizia e diserbo area C.A.M.</t>
  </si>
  <si>
    <t xml:space="preserve">AGRI AMBIENTE S.R.L. (CF: 01417890926)
Isola in fiore garden center di Zedda Andreina (CF: ZDDNRN65T41B354X)
SM MULTISERVICE S.R.L. (CF: 03322430921)
TRATTO VERDE di Romina Corona (CF: CRNRMN72H70E903K)
VERDIDEA S.N.C. DI SALARIS CHIARA (CF: SLRCHR64A64I743I)
</t>
  </si>
  <si>
    <t>TRATTO VERDE di Romina Corona (CF: CRNRMN72H70E903K)</t>
  </si>
  <si>
    <t>Organizzazione corsi di formazione e aggiornamento per RSPP e ASPP</t>
  </si>
  <si>
    <t xml:space="preserve">CONSULTEAM SRL (CF: 02880750928)
EMI FORMAZIONE S.R.L. (CF: 02147950923)
IL VOLO (CF: 02806040925)
ISFOS SRL (CF: 03047100924)
SICU.RE. SRL (CF: 02251890923)
</t>
  </si>
  <si>
    <t>EMI FORMAZIONE S.R.L. (CF: 02147950923)</t>
  </si>
  <si>
    <t>Acquisto monitor per sistema eliminacode</t>
  </si>
  <si>
    <t xml:space="preserve">SIGMA S.P.A. (CF: 01590580443)
</t>
  </si>
  <si>
    <t>SIGMA S.P.A. (CF: 01590580443)</t>
  </si>
  <si>
    <t>DIGITALIZZAZIONE MAPPE CATASTALI</t>
  </si>
  <si>
    <t xml:space="preserve">AERONIKE S.R.L. (CF: 02316750922)
BIBLIONOVA SOCIETA' COOPERATIVA (CF: 03217650583)
COMPUCART SOCIETA' COOPERATIVA (CF: 01602620922)
D.A.BI.MUS. S.R.L. (CF: 07078270720)
Microservice Ferretti (CF: FRRJMS51L26H223J)
MICROSYSTEM S.R.L. (CF: 01612310928)
S.I.T. S.R.L. (CF: 01703630028)
TABULARASA (CF: 02383471204)
TAULARA SRL-SOCIO UNICO (CF: 01097540916)
</t>
  </si>
  <si>
    <t>Microservice Ferretti (CF: FRRJMS51L26H223J)</t>
  </si>
  <si>
    <t>Interventi di ricerca e riparazione punti di infiltrazione d'acqua nel controsoffitto del CAM di Cagliari</t>
  </si>
  <si>
    <t xml:space="preserve">Blue Shark (CF: 02291090922)
Ditta Altea Francesco (CF: LTAFNC46R22D323W)
Impresa Angelo Scano (CF: 00232930925)
Lippo costruzioni di Argiolas Francesco (CF: RGLFNC63R31B354S)
Pisano Costruzioni srl (CF: 03213380920)
</t>
  </si>
  <si>
    <t>Lippo costruzioni di Argiolas Francesco (CF: RGLFNC63R31B354S)</t>
  </si>
  <si>
    <t>Manuntenzioni accessorie e complementari immobili reg. Sardegna Lotto 1 CA e OR</t>
  </si>
  <si>
    <t>08-AFFIDAMENTO IN ECONOMIA - COTTIMO FIDUCIARIO</t>
  </si>
  <si>
    <t xml:space="preserve">ARTEDIL SRL (CF: 02266250907)
Blue Shark (CF: 02291090922)
Ditta Altea Francesco (CF: LTAFNC46R22D323W)
Elysistemi project srl (CF: 02944450929)
Impresa Angelo Scano (CF: 00232930925)
Lippo costruzioni di Argiolas Francesco (CF: RGLFNC63R31B354S)
Pisano Costruzioni srl (CF: 03213380920)
Soluzioni tecniche edili ambientali srl (CF: 01252260912)
</t>
  </si>
  <si>
    <t>Manutenzioni edili accessorie e complementari Reg. Sardegna - Lotto 2</t>
  </si>
  <si>
    <t>FORNITURA E POSA IN OPERA SISTEMA APRIPORTA UT TEMPIO PAUSANIA</t>
  </si>
  <si>
    <t xml:space="preserve">Elledi Sistemi di Luigi Dettori (CF: DTTLGU74P15I452V)
ITM Telematica Srl (CF: 01560530907)
</t>
  </si>
  <si>
    <t>ITM Telematica Srl (CF: 01560530907)</t>
  </si>
  <si>
    <t>FORNITURA PEZZI MOBILI - MILLESIMO 2016</t>
  </si>
  <si>
    <t xml:space="preserve">Istituto Poligrafico e Zecca dello Stato  (CF: 00399810589)
</t>
  </si>
  <si>
    <t>Istituto Poligrafico e Zecca dello Stato  (CF: 00399810589)</t>
  </si>
  <si>
    <t>OdA 1898486 per acquisto gasolio da riscaldamento per UT Tempio</t>
  </si>
  <si>
    <t>RdO 764926 - BUSTE COMMERCIALI PERSONALIZZATE</t>
  </si>
  <si>
    <t xml:space="preserve">LITOTIPOGRAFIA TRUDU SRL (CF: TRDLRD41B20B354R)
TIEMME OFFICINE GRAFICHE SRL (CF: 02496760923)
TIPOGRAFIA BUSSU (CF: BSSNTC52S26G044T)
TIPOGRAFIA CARTOLERIA DOTT TULLIO MULAS SRL (CF: 02134930920)
TIPOGRAFIA GHILARZESE DI FODDE SALVATORE SNC (CF: FDDSVT51H24E004W)
TIPOGRAFIA ORISTANESE DI SAMMARTANO EDOARDO &amp; C. SNC (CF: 00544810955)
</t>
  </si>
  <si>
    <t>LITOTIPOGRAFIA TRUDU SRL (CF: TRDLRD41B20B354R)</t>
  </si>
  <si>
    <t>Fornitura dispositivi di protezione individuale e ricariche cassette pronto soccorso</t>
  </si>
  <si>
    <t xml:space="preserve">SA.IN.TEC. Sas di Salvatore Zedda (CF: 02012780926)
</t>
  </si>
  <si>
    <t>SA.IN.TEC. Sas di Salvatore Zedda (CF: 02012780926)</t>
  </si>
  <si>
    <t>OdA 1850670 per acquisto combustibile risc. per UPT Sassari</t>
  </si>
  <si>
    <t>OdA 1878184 per acquisto toner per UP Nuoro</t>
  </si>
  <si>
    <t xml:space="preserve">G.D. GRAFIDATA (CF: 02991230588)
</t>
  </si>
  <si>
    <t>G.D. GRAFIDATA (CF: 02991230588)</t>
  </si>
  <si>
    <t>OdA 2236033 per acquisto toner per UPT OR</t>
  </si>
  <si>
    <t>Ordine gasolio per CAM, MAcomer, Tempio, UP SS</t>
  </si>
  <si>
    <t>FORNITURA GASOLIO DA RISCALDAMENTO PER SEDI DI ISILI E TEMPIO P.</t>
  </si>
  <si>
    <t>ABBONAMENTO RIVISTA</t>
  </si>
  <si>
    <t xml:space="preserve">EPC PERIODICI SRL (CF: 08703161003)
</t>
  </si>
  <si>
    <t>EPC PERIODICI SRL (CF: 08703161003)</t>
  </si>
  <si>
    <t>COMODATO D'USO SCHEDE SIM PER COMBINATORI BIDIREZIONALI N. 22 ASCENSORI VARIE SEDI AGENZIA</t>
  </si>
  <si>
    <t>OdA 1933950 per acquisto gasolio CAM</t>
  </si>
  <si>
    <t>Acquisto carta per sistemi eliminacode</t>
  </si>
  <si>
    <t>RdO 866515 lotto 1 per acquisto toner originale</t>
  </si>
  <si>
    <t>Risoluzione di criticitÃ  di natura impintistica presso la DR Sardegna</t>
  </si>
  <si>
    <t xml:space="preserve">Ditta Altea Francesco (CF: LTAFNC46R22D323W)
Elysistemi project srl (CF: 02944450929)
Lippo costruzioni di Argiolas Francesco (CF: RGLFNC63R31B354S)
</t>
  </si>
  <si>
    <t>Implementazione rete dati e fonia per nuovo UT Iglesias</t>
  </si>
  <si>
    <t xml:space="preserve">Integra sistemi di Mario Usai (CF: SUAMRA65H17Z126U)
ITM Telematica Srl (CF: 01560530907)
Nettel Srl (CF: 02875440923)
Service &amp; Impianti tecnologici di Antonio Manca (CF: MNCNTN66C29G113J)
</t>
  </si>
  <si>
    <t>Nettel Srl (CF: 02875440923)</t>
  </si>
  <si>
    <t>Intervento manutenzione vidimatrici DP CA e DP SS</t>
  </si>
  <si>
    <t xml:space="preserve">FATTORI SAFEST S.R.L. (CF: 10416260155)
</t>
  </si>
  <si>
    <t>FATTORI SAFEST S.R.L. (CF: 10416260155)</t>
  </si>
  <si>
    <t>REALIZZAZIONE IMPIANTO ANTINTRUSIONE</t>
  </si>
  <si>
    <t>REALIZZAZIONE IMPIANTI ANTINTRUSIONE UPT CA NU</t>
  </si>
  <si>
    <t>FORNITURA CARTA A4 PER DPSS-TEMPIO-UPCA</t>
  </si>
  <si>
    <t xml:space="preserve">LYRECO ITALIA S.P.A. (CF: 11582010150)
</t>
  </si>
  <si>
    <t>LYRECO ITALIA S.P.A. (CF: 11582010150)</t>
  </si>
  <si>
    <t>FORNITURA CARTA A4 PER DP CAGLIARI</t>
  </si>
  <si>
    <t xml:space="preserve">CORPORATE EXPRESS SRL (CF: 00936630151)
</t>
  </si>
  <si>
    <t>FORNITURA CARTA IN RISME PER DP OR E UP SS</t>
  </si>
  <si>
    <t xml:space="preserve">VALSECCHI GIOVANNI SRL (CF: 07997560151)
</t>
  </si>
  <si>
    <t>VALSECCHI GIOVANNI SRL (CF: 07997560151)</t>
  </si>
  <si>
    <t>Riparazione allaccio idirico presso U.P. di Nuoro</t>
  </si>
  <si>
    <t xml:space="preserve">IMPRESA EDILE DEIAS SSEBASTIANO (CF: DSESST58T24F979B)
</t>
  </si>
  <si>
    <t>IMPRESA EDILE DEIAS SSEBASTIANO (CF: DSESST58T24F979B)</t>
  </si>
  <si>
    <t>TONER acquisto da convenzione 12 lotto 2</t>
  </si>
  <si>
    <t>ABBONAMENTO 2015 RIVISTA ANTINCENDIO</t>
  </si>
  <si>
    <t>Fornitura e installazione di segnaletica di indicazione e di informazione c/o U.T. di Iglesias</t>
  </si>
  <si>
    <t xml:space="preserve">A.I.T. SEGNALETICA S.N.C. DI BECCA SCHINTU G. E SCHINTU A. (CF: 01380830909)
EKO CARBONIA SRL (CF: 02143110928)
IKON SEGNALI (CF: 01519180200)
REPARTO ARALDICA DI ORRU' SANDRO (CF: 02758160929)
SEBERG S.R.L. (CF: 01855820161)
</t>
  </si>
  <si>
    <t>IKON SEGNALI (CF: 01519180200)</t>
  </si>
  <si>
    <t>Fornitura e posa in opera di archivi compattabili da installare presso lâ€™Ufficio Territoriale di Lanusei.</t>
  </si>
  <si>
    <t xml:space="preserve">CYBER ENGINEERING SRL (CF: 00807770383)
FERRETTO GROUP S.P.A. (CF: 00149440240)
ICAM Srl (CF: 03685780722)
sintesi srl (CF: 01896790985)
SORGE SRL (CF: 00707360152)
TECHNARREDI SRL (CF: 10316580157)
</t>
  </si>
  <si>
    <t>SORGE SRL (CF: 00707360152)</t>
  </si>
  <si>
    <t>Lavori di messa a norma scale DR Sardegna</t>
  </si>
  <si>
    <t xml:space="preserve">2AC Costruzioni di Alessandro Cabras e C. Snc (CF: 02413470929)
Impresa Angelo Scano (CF: 00232930925)
IMPRESA CESI SRL (CF: 00217680925)
IMPRESA COSTRUZIONI ING. G.B. BOSAZZA S.R.L. (CF: 00133480921)
IMPRESA IMAG SRL (CF: 01119480927)
</t>
  </si>
  <si>
    <t>Impresa Angelo Scano (CF: 00232930925)</t>
  </si>
  <si>
    <t>FORNITURA MATERIALE VARIO DI CANCELLERIA</t>
  </si>
  <si>
    <t xml:space="preserve">AUGUSTO BERNI (CF: 00281080374)
Cartaria Valdy (CF: 01543240921)
DuecÃ¬ Italia srl (CF: 02693490126)
Incaspisano (CF: 00146780929)
LYRECO ITALIA S.P.A. (CF: 11582010150)
MONDOFFICE (CF: 07491520156)
</t>
  </si>
  <si>
    <t>Cartaria Valdy (CF: 01543240921)</t>
  </si>
  <si>
    <t>ABBONAMENTO BIENNALE RIVISTA PREZZIARI PER L'EDILIZIA</t>
  </si>
  <si>
    <t xml:space="preserve">DEI Srl (CF: 04083101008)
</t>
  </si>
  <si>
    <t>DEI Srl (CF: 04083101008)</t>
  </si>
  <si>
    <t>Implementazione rete dati presso l'UT di Lanusei e attestazione cavi presso la DP SS</t>
  </si>
  <si>
    <t xml:space="preserve">Nettel Srl (CF: 02875440923)
</t>
  </si>
  <si>
    <t>APPALTO PER I LAVORI DI RISISTEMAZIONE DELL'INGRESSO PRINCIPALE DA ESEGUIRSI PRESSO LA SEDE DELLA DIREZIONE REGIONALE DELL'AGENZIA DELLE ENTRATE</t>
  </si>
  <si>
    <t xml:space="preserve">2AC Costruzioni di Alessandro Cabras e C. Snc (CF: 02413470929)
Ditta Altea Francesco (CF: LTAFNC46R22D323W)
IMPRESA ANGELO SCANO  (CF: SCNNGL45C17B354C)
IMPRESA CESI SRL (CF: 00217680925)
IMPRESA COSTRUZIONI ING. G.B. BOSAZZA S.R.L. (CF: 00133480921)
IMPRESA IMAG SRL (CF: 01119480927)
Lippo costruzioni di Argiolas Francesco (CF: RGLFNC63R31B354S)
Pisano Costruzioni srl (CF: 03213380920)
</t>
  </si>
  <si>
    <t>Pisano Costruzioni srl (CF: 03213380920)</t>
  </si>
  <si>
    <t>LAVORI DI MESSA IN SICUREZZA DA ESEGUIRSI PRESSO IL COMPENDIO IMMOBILIARE DENOMINATO "EX MAGAZZINO AERONAUTICA" UBICATO IN VIA SIMETO A CAGLIARI.</t>
  </si>
  <si>
    <t xml:space="preserve">BUCCELLATO SRL (CF: 00287250922)
Ditta Altea Francesco (CF: LTAFNC46R22D323W)
IMPRESA ANGELO SCANO  (CF: SCNNGL45C17B354C)
Pisano Costruzioni srl (CF: 03213380920)
SARDA STRADE (CF: 00267900926)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</si>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</sst>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F5" sqref="F5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205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"Z5012C07F4"</f>
        <v>Z5012C07F4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900</v>
      </c>
      <c r="I3" s="2">
        <v>42030</v>
      </c>
      <c r="J3" s="2">
        <v>42030</v>
      </c>
      <c r="K3">
        <v>900</v>
      </c>
    </row>
    <row r="4" spans="1:11" x14ac:dyDescent="0.25">
      <c r="A4" t="str">
        <f>"Z8D13147F3"</f>
        <v>Z8D13147F3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2850</v>
      </c>
      <c r="I4" s="2">
        <v>42044</v>
      </c>
      <c r="J4" s="2">
        <v>42061</v>
      </c>
      <c r="K4">
        <v>2850</v>
      </c>
    </row>
    <row r="5" spans="1:11" x14ac:dyDescent="0.25">
      <c r="A5" t="str">
        <f>"Z8112B55F8"</f>
        <v>Z8112B55F8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135</v>
      </c>
      <c r="I5" s="2">
        <v>42017</v>
      </c>
      <c r="J5" s="2">
        <v>42369</v>
      </c>
      <c r="K5">
        <v>135</v>
      </c>
    </row>
    <row r="6" spans="1:11" x14ac:dyDescent="0.25">
      <c r="A6" t="str">
        <f>"Z5A15212B4"</f>
        <v>Z5A15212B4</v>
      </c>
      <c r="B6" t="str">
        <f t="shared" si="0"/>
        <v>06363391001</v>
      </c>
      <c r="C6" t="s">
        <v>15</v>
      </c>
      <c r="D6" t="s">
        <v>26</v>
      </c>
      <c r="E6" t="s">
        <v>27</v>
      </c>
      <c r="F6" s="1" t="s">
        <v>28</v>
      </c>
      <c r="G6" t="s">
        <v>29</v>
      </c>
      <c r="H6">
        <v>1780</v>
      </c>
      <c r="I6" s="2">
        <v>42180</v>
      </c>
      <c r="J6" s="2">
        <v>42194</v>
      </c>
      <c r="K6">
        <v>1780</v>
      </c>
    </row>
    <row r="7" spans="1:11" x14ac:dyDescent="0.25">
      <c r="A7" t="str">
        <f>"ZEA12B7A1D"</f>
        <v>ZEA12B7A1D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1650</v>
      </c>
      <c r="I7" s="2">
        <v>42011</v>
      </c>
      <c r="J7" s="2">
        <v>42012</v>
      </c>
      <c r="K7">
        <v>0</v>
      </c>
    </row>
    <row r="8" spans="1:11" x14ac:dyDescent="0.25">
      <c r="A8" t="str">
        <f>"Z4312D50D4"</f>
        <v>Z4312D50D4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962</v>
      </c>
      <c r="I8" s="2">
        <v>42048</v>
      </c>
      <c r="J8" s="2">
        <v>42055</v>
      </c>
      <c r="K8">
        <v>962</v>
      </c>
    </row>
    <row r="9" spans="1:11" x14ac:dyDescent="0.25">
      <c r="A9" t="str">
        <f>"Z7D130CB0A"</f>
        <v>Z7D130CB0A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2379</v>
      </c>
      <c r="I9" s="2">
        <v>42065</v>
      </c>
      <c r="J9" s="2">
        <v>42073</v>
      </c>
      <c r="K9">
        <v>1950</v>
      </c>
    </row>
    <row r="10" spans="1:11" x14ac:dyDescent="0.25">
      <c r="A10" t="str">
        <f>"ZDD141FDBA"</f>
        <v>ZDD141FDBA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41</v>
      </c>
      <c r="H10">
        <v>100</v>
      </c>
      <c r="I10" s="2">
        <v>42117</v>
      </c>
      <c r="J10" s="2">
        <v>42118</v>
      </c>
      <c r="K10">
        <v>100</v>
      </c>
    </row>
    <row r="11" spans="1:11" x14ac:dyDescent="0.25">
      <c r="A11" t="str">
        <f>"Z4C148A2FA"</f>
        <v>Z4C148A2FA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114.75</v>
      </c>
      <c r="I11" s="2">
        <v>42139</v>
      </c>
      <c r="J11" s="2">
        <v>42139</v>
      </c>
      <c r="K11">
        <v>114.74</v>
      </c>
    </row>
    <row r="12" spans="1:11" x14ac:dyDescent="0.25">
      <c r="A12" t="str">
        <f>"Z4614568C9"</f>
        <v>Z4614568C9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12810</v>
      </c>
      <c r="I12" s="2">
        <v>42156</v>
      </c>
      <c r="J12" s="2">
        <v>42338</v>
      </c>
      <c r="K12">
        <v>12810</v>
      </c>
    </row>
    <row r="13" spans="1:11" x14ac:dyDescent="0.25">
      <c r="A13" t="str">
        <f>"Z5B151E0F8"</f>
        <v>Z5B151E0F8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24</v>
      </c>
      <c r="G13" t="s">
        <v>25</v>
      </c>
      <c r="H13">
        <v>58.75</v>
      </c>
      <c r="I13" s="2">
        <v>42179</v>
      </c>
      <c r="J13" s="2">
        <v>42369</v>
      </c>
      <c r="K13">
        <v>58.75</v>
      </c>
    </row>
    <row r="14" spans="1:11" x14ac:dyDescent="0.25">
      <c r="A14" t="str">
        <f>"Z8D151E0B8"</f>
        <v>Z8D151E0B8</v>
      </c>
      <c r="B14" t="str">
        <f t="shared" si="0"/>
        <v>06363391001</v>
      </c>
      <c r="C14" t="s">
        <v>15</v>
      </c>
      <c r="D14" t="s">
        <v>49</v>
      </c>
      <c r="E14" t="s">
        <v>17</v>
      </c>
      <c r="F14" s="1" t="s">
        <v>50</v>
      </c>
      <c r="G14" t="s">
        <v>51</v>
      </c>
      <c r="H14">
        <v>121</v>
      </c>
      <c r="I14" s="2">
        <v>42179</v>
      </c>
      <c r="J14" s="2">
        <v>42369</v>
      </c>
      <c r="K14">
        <v>0</v>
      </c>
    </row>
    <row r="15" spans="1:11" x14ac:dyDescent="0.25">
      <c r="A15" t="str">
        <f>"Z8C1569D4A"</f>
        <v>Z8C1569D4A</v>
      </c>
      <c r="B15" t="str">
        <f t="shared" si="0"/>
        <v>06363391001</v>
      </c>
      <c r="C15" t="s">
        <v>15</v>
      </c>
      <c r="D15" t="s">
        <v>52</v>
      </c>
      <c r="E15" t="s">
        <v>17</v>
      </c>
      <c r="F15" s="1" t="s">
        <v>53</v>
      </c>
      <c r="G15" t="s">
        <v>54</v>
      </c>
      <c r="H15">
        <v>945</v>
      </c>
      <c r="I15" s="2">
        <v>42212</v>
      </c>
      <c r="J15" s="2">
        <v>42216</v>
      </c>
      <c r="K15">
        <v>945</v>
      </c>
    </row>
    <row r="16" spans="1:11" x14ac:dyDescent="0.25">
      <c r="A16" t="str">
        <f>"ZD01566EE8"</f>
        <v>ZD01566EE8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56</v>
      </c>
      <c r="G16" t="s">
        <v>57</v>
      </c>
      <c r="H16">
        <v>850</v>
      </c>
      <c r="I16" s="2">
        <v>42208</v>
      </c>
      <c r="J16" s="2">
        <v>42209</v>
      </c>
      <c r="K16">
        <v>850</v>
      </c>
    </row>
    <row r="17" spans="1:11" x14ac:dyDescent="0.25">
      <c r="A17" t="str">
        <f>"6285561107"</f>
        <v>6285561107</v>
      </c>
      <c r="B17" t="str">
        <f t="shared" si="0"/>
        <v>06363391001</v>
      </c>
      <c r="C17" t="s">
        <v>15</v>
      </c>
      <c r="D17" t="s">
        <v>58</v>
      </c>
      <c r="E17" t="s">
        <v>59</v>
      </c>
      <c r="F17" s="1" t="s">
        <v>60</v>
      </c>
      <c r="G17" t="s">
        <v>61</v>
      </c>
      <c r="H17">
        <v>15754.68</v>
      </c>
      <c r="I17" s="2">
        <v>42215</v>
      </c>
      <c r="J17" s="2">
        <v>42369</v>
      </c>
      <c r="K17">
        <v>10846.42</v>
      </c>
    </row>
    <row r="18" spans="1:11" x14ac:dyDescent="0.25">
      <c r="A18" t="str">
        <f>"ZE01590713"</f>
        <v>ZE01590713</v>
      </c>
      <c r="B18" t="str">
        <f t="shared" si="0"/>
        <v>06363391001</v>
      </c>
      <c r="C18" t="s">
        <v>15</v>
      </c>
      <c r="D18" t="s">
        <v>62</v>
      </c>
      <c r="E18" t="s">
        <v>17</v>
      </c>
      <c r="F18" s="1" t="s">
        <v>63</v>
      </c>
      <c r="G18" t="s">
        <v>64</v>
      </c>
      <c r="H18">
        <v>750</v>
      </c>
      <c r="I18" s="2">
        <v>42216</v>
      </c>
      <c r="J18" s="2">
        <v>42219</v>
      </c>
      <c r="K18">
        <v>750</v>
      </c>
    </row>
    <row r="19" spans="1:11" x14ac:dyDescent="0.25">
      <c r="A19" t="str">
        <f>"Z4C15A2E81"</f>
        <v>Z4C15A2E81</v>
      </c>
      <c r="B19" t="str">
        <f t="shared" si="0"/>
        <v>06363391001</v>
      </c>
      <c r="C19" t="s">
        <v>15</v>
      </c>
      <c r="D19" t="s">
        <v>65</v>
      </c>
      <c r="E19" t="s">
        <v>17</v>
      </c>
      <c r="F19" s="1" t="s">
        <v>66</v>
      </c>
      <c r="G19" t="s">
        <v>67</v>
      </c>
      <c r="H19">
        <v>470</v>
      </c>
      <c r="I19" s="2">
        <v>42288</v>
      </c>
      <c r="J19" s="2">
        <v>42288</v>
      </c>
      <c r="K19">
        <v>470</v>
      </c>
    </row>
    <row r="20" spans="1:11" x14ac:dyDescent="0.25">
      <c r="A20" t="str">
        <f>"ZAB15A59C2"</f>
        <v>ZAB15A59C2</v>
      </c>
      <c r="B20" t="str">
        <f t="shared" si="0"/>
        <v>06363391001</v>
      </c>
      <c r="C20" t="s">
        <v>15</v>
      </c>
      <c r="D20" t="s">
        <v>68</v>
      </c>
      <c r="E20" t="s">
        <v>17</v>
      </c>
      <c r="F20" s="1" t="s">
        <v>56</v>
      </c>
      <c r="G20" t="s">
        <v>57</v>
      </c>
      <c r="H20">
        <v>1658</v>
      </c>
      <c r="I20" s="2">
        <v>42255</v>
      </c>
      <c r="J20" s="2">
        <v>42263</v>
      </c>
      <c r="K20">
        <v>1658</v>
      </c>
    </row>
    <row r="21" spans="1:11" x14ac:dyDescent="0.25">
      <c r="A21" t="str">
        <f>"Z0916763BB"</f>
        <v>Z0916763BB</v>
      </c>
      <c r="B21" t="str">
        <f t="shared" si="0"/>
        <v>06363391001</v>
      </c>
      <c r="C21" t="s">
        <v>15</v>
      </c>
      <c r="D21" t="s">
        <v>69</v>
      </c>
      <c r="E21" t="s">
        <v>17</v>
      </c>
      <c r="F21" s="1" t="s">
        <v>70</v>
      </c>
      <c r="G21" t="s">
        <v>71</v>
      </c>
      <c r="H21">
        <v>5500</v>
      </c>
      <c r="I21" s="2">
        <v>42333</v>
      </c>
      <c r="J21" s="2">
        <v>42333</v>
      </c>
      <c r="K21">
        <v>5500</v>
      </c>
    </row>
    <row r="22" spans="1:11" x14ac:dyDescent="0.25">
      <c r="A22" t="str">
        <f>"ZB01785B1E"</f>
        <v>ZB01785B1E</v>
      </c>
      <c r="B22" t="str">
        <f t="shared" si="0"/>
        <v>06363391001</v>
      </c>
      <c r="C22" t="s">
        <v>15</v>
      </c>
      <c r="D22" t="s">
        <v>72</v>
      </c>
      <c r="E22" t="s">
        <v>17</v>
      </c>
      <c r="F22" s="1" t="s">
        <v>73</v>
      </c>
      <c r="G22" t="s">
        <v>74</v>
      </c>
      <c r="H22">
        <v>3138</v>
      </c>
      <c r="I22" s="2">
        <v>42352</v>
      </c>
      <c r="J22" s="2">
        <v>42384</v>
      </c>
      <c r="K22">
        <v>3138</v>
      </c>
    </row>
    <row r="23" spans="1:11" x14ac:dyDescent="0.25">
      <c r="A23" t="str">
        <f>"6316173ED5"</f>
        <v>6316173ED5</v>
      </c>
      <c r="B23" t="str">
        <f t="shared" si="0"/>
        <v>06363391001</v>
      </c>
      <c r="C23" t="s">
        <v>15</v>
      </c>
      <c r="D23" t="s">
        <v>75</v>
      </c>
      <c r="E23" t="s">
        <v>59</v>
      </c>
      <c r="F23" s="1" t="s">
        <v>76</v>
      </c>
      <c r="G23" t="s">
        <v>77</v>
      </c>
      <c r="H23">
        <v>30812</v>
      </c>
      <c r="I23" s="2">
        <v>42262</v>
      </c>
      <c r="J23" s="2">
        <v>42262</v>
      </c>
      <c r="K23">
        <v>30812</v>
      </c>
    </row>
    <row r="24" spans="1:11" x14ac:dyDescent="0.25">
      <c r="A24" t="str">
        <f>"Z0717659E2"</f>
        <v>Z0717659E2</v>
      </c>
      <c r="B24" t="str">
        <f t="shared" si="0"/>
        <v>06363391001</v>
      </c>
      <c r="C24" t="s">
        <v>15</v>
      </c>
      <c r="D24" t="s">
        <v>78</v>
      </c>
      <c r="E24" t="s">
        <v>17</v>
      </c>
      <c r="F24" s="1" t="s">
        <v>79</v>
      </c>
      <c r="G24" t="s">
        <v>80</v>
      </c>
      <c r="H24">
        <v>300</v>
      </c>
      <c r="I24" s="2">
        <v>42352</v>
      </c>
      <c r="J24" s="2">
        <v>42352</v>
      </c>
      <c r="K24">
        <v>300</v>
      </c>
    </row>
    <row r="25" spans="1:11" x14ac:dyDescent="0.25">
      <c r="A25" t="str">
        <f>"ZED15A7D32"</f>
        <v>ZED15A7D32</v>
      </c>
      <c r="B25" t="str">
        <f t="shared" si="0"/>
        <v>06363391001</v>
      </c>
      <c r="C25" t="s">
        <v>15</v>
      </c>
      <c r="D25" t="s">
        <v>81</v>
      </c>
      <c r="E25" t="s">
        <v>17</v>
      </c>
      <c r="F25" s="1" t="s">
        <v>82</v>
      </c>
      <c r="G25" t="s">
        <v>83</v>
      </c>
      <c r="H25">
        <v>9800</v>
      </c>
      <c r="I25" s="2">
        <v>42228</v>
      </c>
      <c r="J25" s="2">
        <v>42959</v>
      </c>
      <c r="K25">
        <v>3774.56</v>
      </c>
    </row>
    <row r="26" spans="1:11" x14ac:dyDescent="0.25">
      <c r="A26" t="str">
        <f>"ZF01510358"</f>
        <v>ZF01510358</v>
      </c>
      <c r="B26" t="str">
        <f t="shared" si="0"/>
        <v>06363391001</v>
      </c>
      <c r="C26" t="s">
        <v>15</v>
      </c>
      <c r="D26" t="s">
        <v>84</v>
      </c>
      <c r="E26" t="s">
        <v>17</v>
      </c>
      <c r="F26" s="1" t="s">
        <v>85</v>
      </c>
      <c r="G26" t="s">
        <v>86</v>
      </c>
      <c r="H26">
        <v>587</v>
      </c>
      <c r="I26" s="2">
        <v>42185</v>
      </c>
      <c r="J26" s="2">
        <v>42185</v>
      </c>
      <c r="K26">
        <v>587</v>
      </c>
    </row>
    <row r="27" spans="1:11" x14ac:dyDescent="0.25">
      <c r="A27" t="str">
        <f>"Z9F161D743"</f>
        <v>Z9F161D743</v>
      </c>
      <c r="B27" t="str">
        <f t="shared" si="0"/>
        <v>06363391001</v>
      </c>
      <c r="C27" t="s">
        <v>15</v>
      </c>
      <c r="D27" t="s">
        <v>87</v>
      </c>
      <c r="E27" t="s">
        <v>17</v>
      </c>
      <c r="F27" s="1" t="s">
        <v>88</v>
      </c>
      <c r="G27" t="s">
        <v>89</v>
      </c>
      <c r="H27">
        <v>205</v>
      </c>
      <c r="I27" s="2">
        <v>42279</v>
      </c>
      <c r="J27" s="2">
        <v>42284</v>
      </c>
      <c r="K27">
        <v>0</v>
      </c>
    </row>
    <row r="28" spans="1:11" x14ac:dyDescent="0.25">
      <c r="A28" t="str">
        <f>"Z471688AE5"</f>
        <v>Z471688AE5</v>
      </c>
      <c r="B28" t="str">
        <f t="shared" si="0"/>
        <v>06363391001</v>
      </c>
      <c r="C28" t="s">
        <v>15</v>
      </c>
      <c r="D28" t="s">
        <v>90</v>
      </c>
      <c r="E28" t="s">
        <v>59</v>
      </c>
      <c r="F28" s="1" t="s">
        <v>91</v>
      </c>
      <c r="G28" t="s">
        <v>92</v>
      </c>
      <c r="H28">
        <v>2204</v>
      </c>
      <c r="I28" s="2">
        <v>42326</v>
      </c>
      <c r="K28">
        <v>2204</v>
      </c>
    </row>
    <row r="29" spans="1:11" x14ac:dyDescent="0.25">
      <c r="A29" t="str">
        <f>"6243000E90"</f>
        <v>6243000E90</v>
      </c>
      <c r="B29" t="str">
        <f t="shared" si="0"/>
        <v>06363391001</v>
      </c>
      <c r="C29" t="s">
        <v>15</v>
      </c>
      <c r="D29" t="s">
        <v>93</v>
      </c>
      <c r="E29" t="s">
        <v>27</v>
      </c>
      <c r="F29" s="1" t="s">
        <v>94</v>
      </c>
      <c r="G29" t="s">
        <v>95</v>
      </c>
      <c r="H29">
        <v>0</v>
      </c>
      <c r="I29" s="2">
        <v>42186</v>
      </c>
      <c r="J29" s="2">
        <v>42551</v>
      </c>
      <c r="K29">
        <v>684415.19</v>
      </c>
    </row>
    <row r="30" spans="1:11" x14ac:dyDescent="0.25">
      <c r="A30" t="str">
        <f>"6182963679"</f>
        <v>6182963679</v>
      </c>
      <c r="B30" t="str">
        <f t="shared" si="0"/>
        <v>06363391001</v>
      </c>
      <c r="C30" t="s">
        <v>15</v>
      </c>
      <c r="D30" t="s">
        <v>96</v>
      </c>
      <c r="E30" t="s">
        <v>59</v>
      </c>
      <c r="F30" s="1" t="s">
        <v>97</v>
      </c>
      <c r="G30" t="s">
        <v>98</v>
      </c>
      <c r="H30">
        <v>58708</v>
      </c>
      <c r="I30" s="2">
        <v>42135</v>
      </c>
      <c r="J30" s="2">
        <v>42500</v>
      </c>
      <c r="K30">
        <v>58704.5</v>
      </c>
    </row>
    <row r="31" spans="1:11" x14ac:dyDescent="0.25">
      <c r="A31" t="str">
        <f>"Z121561E48"</f>
        <v>Z121561E48</v>
      </c>
      <c r="B31" t="str">
        <f t="shared" si="0"/>
        <v>06363391001</v>
      </c>
      <c r="C31" t="s">
        <v>15</v>
      </c>
      <c r="D31" t="s">
        <v>99</v>
      </c>
      <c r="E31" t="s">
        <v>17</v>
      </c>
      <c r="F31" s="1" t="s">
        <v>100</v>
      </c>
      <c r="G31" t="s">
        <v>61</v>
      </c>
      <c r="H31">
        <v>876.54</v>
      </c>
      <c r="I31" s="2">
        <v>42201</v>
      </c>
      <c r="J31" s="2">
        <v>42221</v>
      </c>
      <c r="K31">
        <v>876.54</v>
      </c>
    </row>
    <row r="32" spans="1:11" x14ac:dyDescent="0.25">
      <c r="A32" t="str">
        <f>"Z9A17A63B3"</f>
        <v>Z9A17A63B3</v>
      </c>
      <c r="B32" t="str">
        <f t="shared" si="0"/>
        <v>06363391001</v>
      </c>
      <c r="C32" t="s">
        <v>15</v>
      </c>
      <c r="D32" t="s">
        <v>101</v>
      </c>
      <c r="E32" t="s">
        <v>17</v>
      </c>
      <c r="F32" s="1" t="s">
        <v>102</v>
      </c>
      <c r="G32" t="s">
        <v>103</v>
      </c>
      <c r="H32">
        <v>460</v>
      </c>
      <c r="I32" s="2">
        <v>42356</v>
      </c>
      <c r="J32" s="2">
        <v>42356</v>
      </c>
      <c r="K32">
        <v>460</v>
      </c>
    </row>
    <row r="33" spans="1:11" x14ac:dyDescent="0.25">
      <c r="A33" t="str">
        <f>"ZE417C786E"</f>
        <v>ZE417C786E</v>
      </c>
      <c r="B33" t="str">
        <f t="shared" si="0"/>
        <v>06363391001</v>
      </c>
      <c r="C33" t="s">
        <v>15</v>
      </c>
      <c r="D33" t="s">
        <v>104</v>
      </c>
      <c r="E33" t="s">
        <v>27</v>
      </c>
      <c r="F33" s="1" t="s">
        <v>105</v>
      </c>
      <c r="G33" t="s">
        <v>106</v>
      </c>
      <c r="H33">
        <v>0</v>
      </c>
      <c r="I33" s="2">
        <v>42361</v>
      </c>
      <c r="J33" s="2">
        <v>42367</v>
      </c>
      <c r="K33">
        <v>1960.2</v>
      </c>
    </row>
    <row r="34" spans="1:11" x14ac:dyDescent="0.25">
      <c r="A34" t="str">
        <f>"Z8117A4B50"</f>
        <v>Z8117A4B50</v>
      </c>
      <c r="B34" t="str">
        <f t="shared" si="0"/>
        <v>06363391001</v>
      </c>
      <c r="C34" t="s">
        <v>15</v>
      </c>
      <c r="D34" t="s">
        <v>107</v>
      </c>
      <c r="E34" t="s">
        <v>17</v>
      </c>
      <c r="F34" s="1" t="s">
        <v>108</v>
      </c>
      <c r="G34" t="s">
        <v>109</v>
      </c>
      <c r="H34">
        <v>179.99</v>
      </c>
      <c r="I34" s="2">
        <v>42385</v>
      </c>
      <c r="J34" s="2">
        <v>42751</v>
      </c>
      <c r="K34">
        <v>0</v>
      </c>
    </row>
    <row r="35" spans="1:11" x14ac:dyDescent="0.25">
      <c r="A35" t="str">
        <f>"ZC5173EA88"</f>
        <v>ZC5173EA88</v>
      </c>
      <c r="B35" t="str">
        <f t="shared" ref="B35:B65" si="1">"06363391001"</f>
        <v>06363391001</v>
      </c>
      <c r="C35" t="s">
        <v>15</v>
      </c>
      <c r="D35" t="s">
        <v>110</v>
      </c>
      <c r="E35" t="s">
        <v>17</v>
      </c>
      <c r="F35" s="1" t="s">
        <v>24</v>
      </c>
      <c r="G35" t="s">
        <v>25</v>
      </c>
      <c r="H35">
        <v>140</v>
      </c>
      <c r="I35" s="2">
        <v>42370</v>
      </c>
      <c r="J35" s="2">
        <v>42735</v>
      </c>
      <c r="K35">
        <v>140</v>
      </c>
    </row>
    <row r="36" spans="1:11" x14ac:dyDescent="0.25">
      <c r="A36" t="str">
        <f>"Z231739F7E"</f>
        <v>Z231739F7E</v>
      </c>
      <c r="B36" t="str">
        <f t="shared" si="1"/>
        <v>06363391001</v>
      </c>
      <c r="C36" t="s">
        <v>15</v>
      </c>
      <c r="D36" t="s">
        <v>111</v>
      </c>
      <c r="E36" t="s">
        <v>59</v>
      </c>
      <c r="F36" s="1" t="s">
        <v>112</v>
      </c>
      <c r="G36" t="s">
        <v>113</v>
      </c>
      <c r="H36">
        <v>3765</v>
      </c>
      <c r="I36" s="2">
        <v>42361</v>
      </c>
      <c r="J36" s="2">
        <v>42429</v>
      </c>
      <c r="K36">
        <v>3765</v>
      </c>
    </row>
    <row r="37" spans="1:11" x14ac:dyDescent="0.25">
      <c r="A37" t="str">
        <f>"ZD6152ED6F"</f>
        <v>ZD6152ED6F</v>
      </c>
      <c r="B37" t="str">
        <f t="shared" si="1"/>
        <v>06363391001</v>
      </c>
      <c r="C37" t="s">
        <v>15</v>
      </c>
      <c r="D37" t="s">
        <v>114</v>
      </c>
      <c r="E37" t="s">
        <v>17</v>
      </c>
      <c r="F37" s="1" t="s">
        <v>115</v>
      </c>
      <c r="G37" t="s">
        <v>116</v>
      </c>
      <c r="H37">
        <v>4600</v>
      </c>
      <c r="I37" s="2">
        <v>42188</v>
      </c>
      <c r="J37" s="2">
        <v>42268</v>
      </c>
      <c r="K37">
        <v>4600</v>
      </c>
    </row>
    <row r="38" spans="1:11" x14ac:dyDescent="0.25">
      <c r="A38" t="str">
        <f>"20616F895C"</f>
        <v>20616F895C</v>
      </c>
      <c r="B38" t="str">
        <f t="shared" si="1"/>
        <v>06363391001</v>
      </c>
      <c r="C38" t="s">
        <v>15</v>
      </c>
      <c r="D38" t="s">
        <v>117</v>
      </c>
      <c r="E38" t="s">
        <v>17</v>
      </c>
      <c r="F38" s="1" t="s">
        <v>118</v>
      </c>
      <c r="G38" t="s">
        <v>119</v>
      </c>
      <c r="H38">
        <v>9700</v>
      </c>
      <c r="I38" s="2">
        <v>42401</v>
      </c>
      <c r="J38" s="2">
        <v>42551</v>
      </c>
      <c r="K38">
        <v>9700</v>
      </c>
    </row>
    <row r="39" spans="1:11" x14ac:dyDescent="0.25">
      <c r="A39" t="str">
        <f>"ZC217C86CC"</f>
        <v>ZC217C86CC</v>
      </c>
      <c r="B39" t="str">
        <f t="shared" si="1"/>
        <v>06363391001</v>
      </c>
      <c r="C39" t="s">
        <v>15</v>
      </c>
      <c r="D39" t="s">
        <v>120</v>
      </c>
      <c r="E39" t="s">
        <v>17</v>
      </c>
      <c r="F39" s="1" t="s">
        <v>121</v>
      </c>
      <c r="G39" t="s">
        <v>122</v>
      </c>
      <c r="H39">
        <v>1250</v>
      </c>
      <c r="I39" s="2">
        <v>42361</v>
      </c>
      <c r="J39" s="2">
        <v>42392</v>
      </c>
      <c r="K39">
        <v>1250</v>
      </c>
    </row>
    <row r="40" spans="1:11" x14ac:dyDescent="0.25">
      <c r="A40" t="str">
        <f>"ZEC153B775"</f>
        <v>ZEC153B775</v>
      </c>
      <c r="B40" t="str">
        <f t="shared" si="1"/>
        <v>06363391001</v>
      </c>
      <c r="C40" t="s">
        <v>15</v>
      </c>
      <c r="D40" t="s">
        <v>123</v>
      </c>
      <c r="E40" t="s">
        <v>59</v>
      </c>
      <c r="F40" s="1" t="s">
        <v>124</v>
      </c>
      <c r="G40" t="s">
        <v>125</v>
      </c>
      <c r="H40">
        <v>2063.9499999999998</v>
      </c>
      <c r="I40" s="2">
        <v>42213</v>
      </c>
      <c r="J40" s="2">
        <v>42333</v>
      </c>
      <c r="K40">
        <v>2063.9499999999998</v>
      </c>
    </row>
    <row r="41" spans="1:11" x14ac:dyDescent="0.25">
      <c r="A41" t="str">
        <f>"Z981376AAF"</f>
        <v>Z981376AAF</v>
      </c>
      <c r="B41" t="str">
        <f t="shared" si="1"/>
        <v>06363391001</v>
      </c>
      <c r="C41" t="s">
        <v>15</v>
      </c>
      <c r="D41" t="s">
        <v>126</v>
      </c>
      <c r="E41" t="s">
        <v>17</v>
      </c>
      <c r="F41" s="1" t="s">
        <v>127</v>
      </c>
      <c r="G41" t="s">
        <v>128</v>
      </c>
      <c r="H41">
        <v>5350</v>
      </c>
      <c r="I41" s="2">
        <v>42073</v>
      </c>
      <c r="J41" s="2">
        <v>42094</v>
      </c>
      <c r="K41">
        <v>5350</v>
      </c>
    </row>
    <row r="42" spans="1:11" x14ac:dyDescent="0.25">
      <c r="A42" t="str">
        <f>"6237047DFE"</f>
        <v>6237047DFE</v>
      </c>
      <c r="B42" t="str">
        <f t="shared" si="1"/>
        <v>06363391001</v>
      </c>
      <c r="C42" t="s">
        <v>15</v>
      </c>
      <c r="D42" t="s">
        <v>129</v>
      </c>
      <c r="E42" t="s">
        <v>130</v>
      </c>
      <c r="F42" s="1" t="s">
        <v>131</v>
      </c>
      <c r="G42" t="s">
        <v>41</v>
      </c>
      <c r="H42">
        <v>60000</v>
      </c>
      <c r="I42" s="2">
        <v>42229</v>
      </c>
      <c r="J42" s="2">
        <v>43322</v>
      </c>
      <c r="K42">
        <v>59999.96</v>
      </c>
    </row>
    <row r="43" spans="1:11" x14ac:dyDescent="0.25">
      <c r="A43" t="str">
        <f>"623740449C"</f>
        <v>623740449C</v>
      </c>
      <c r="B43" t="str">
        <f t="shared" si="1"/>
        <v>06363391001</v>
      </c>
      <c r="C43" t="s">
        <v>15</v>
      </c>
      <c r="D43" t="s">
        <v>132</v>
      </c>
      <c r="E43" t="s">
        <v>130</v>
      </c>
      <c r="F43" s="1" t="s">
        <v>131</v>
      </c>
      <c r="G43" t="s">
        <v>41</v>
      </c>
      <c r="H43">
        <v>35000</v>
      </c>
      <c r="I43" s="2">
        <v>42228</v>
      </c>
      <c r="J43" s="2">
        <v>43322</v>
      </c>
      <c r="K43">
        <v>34999.99</v>
      </c>
    </row>
    <row r="44" spans="1:11" x14ac:dyDescent="0.25">
      <c r="A44" t="str">
        <f>"Z9C1587644"</f>
        <v>Z9C1587644</v>
      </c>
      <c r="B44" t="str">
        <f t="shared" si="1"/>
        <v>06363391001</v>
      </c>
      <c r="C44" t="s">
        <v>15</v>
      </c>
      <c r="D44" t="s">
        <v>133</v>
      </c>
      <c r="E44" t="s">
        <v>17</v>
      </c>
      <c r="F44" s="1" t="s">
        <v>134</v>
      </c>
      <c r="G44" t="s">
        <v>135</v>
      </c>
      <c r="H44">
        <v>2490</v>
      </c>
      <c r="I44" s="2">
        <v>42262</v>
      </c>
      <c r="J44" s="2">
        <v>42277</v>
      </c>
      <c r="K44">
        <v>2490</v>
      </c>
    </row>
    <row r="45" spans="1:11" x14ac:dyDescent="0.25">
      <c r="A45" t="str">
        <f>"Z711683330"</f>
        <v>Z711683330</v>
      </c>
      <c r="B45" t="str">
        <f t="shared" si="1"/>
        <v>06363391001</v>
      </c>
      <c r="C45" t="s">
        <v>15</v>
      </c>
      <c r="D45" t="s">
        <v>136</v>
      </c>
      <c r="E45" t="s">
        <v>17</v>
      </c>
      <c r="F45" s="1" t="s">
        <v>137</v>
      </c>
      <c r="G45" t="s">
        <v>138</v>
      </c>
      <c r="H45">
        <v>221</v>
      </c>
      <c r="I45" s="2">
        <v>42292</v>
      </c>
      <c r="J45" s="2">
        <v>42319</v>
      </c>
      <c r="K45">
        <v>221</v>
      </c>
    </row>
    <row r="46" spans="1:11" x14ac:dyDescent="0.25">
      <c r="A46" t="str">
        <f>"Z41130AF1A"</f>
        <v>Z41130AF1A</v>
      </c>
      <c r="B46" t="str">
        <f t="shared" si="1"/>
        <v>06363391001</v>
      </c>
      <c r="C46" t="s">
        <v>15</v>
      </c>
      <c r="D46" t="s">
        <v>139</v>
      </c>
      <c r="E46" t="s">
        <v>27</v>
      </c>
      <c r="F46" s="1" t="s">
        <v>105</v>
      </c>
      <c r="G46" t="s">
        <v>106</v>
      </c>
      <c r="H46">
        <v>2770.52</v>
      </c>
      <c r="I46" s="2">
        <v>42039</v>
      </c>
      <c r="J46" s="2">
        <v>42046</v>
      </c>
      <c r="K46">
        <v>2380.9</v>
      </c>
    </row>
    <row r="47" spans="1:11" x14ac:dyDescent="0.25">
      <c r="A47" t="str">
        <f>"Z6F136F0D7"</f>
        <v>Z6F136F0D7</v>
      </c>
      <c r="B47" t="str">
        <f t="shared" si="1"/>
        <v>06363391001</v>
      </c>
      <c r="C47" t="s">
        <v>15</v>
      </c>
      <c r="D47" t="s">
        <v>140</v>
      </c>
      <c r="E47" t="s">
        <v>59</v>
      </c>
      <c r="F47" s="1" t="s">
        <v>141</v>
      </c>
      <c r="G47" t="s">
        <v>142</v>
      </c>
      <c r="H47">
        <v>5545.19</v>
      </c>
      <c r="I47" s="2">
        <v>42188</v>
      </c>
      <c r="J47" s="2">
        <v>42216</v>
      </c>
      <c r="K47">
        <v>5545.19</v>
      </c>
    </row>
    <row r="48" spans="1:11" x14ac:dyDescent="0.25">
      <c r="A48" t="str">
        <f>"Z1F158558E"</f>
        <v>Z1F158558E</v>
      </c>
      <c r="B48" t="str">
        <f t="shared" si="1"/>
        <v>06363391001</v>
      </c>
      <c r="C48" t="s">
        <v>15</v>
      </c>
      <c r="D48" t="s">
        <v>143</v>
      </c>
      <c r="E48" t="s">
        <v>17</v>
      </c>
      <c r="F48" s="1" t="s">
        <v>144</v>
      </c>
      <c r="G48" t="s">
        <v>145</v>
      </c>
      <c r="H48">
        <v>659.15</v>
      </c>
      <c r="I48" s="2">
        <v>42213</v>
      </c>
      <c r="J48" s="2">
        <v>42222</v>
      </c>
      <c r="K48">
        <v>659.14</v>
      </c>
    </row>
    <row r="49" spans="1:11" x14ac:dyDescent="0.25">
      <c r="A49" t="str">
        <f>"ZB312A3F44"</f>
        <v>ZB312A3F44</v>
      </c>
      <c r="B49" t="str">
        <f t="shared" si="1"/>
        <v>06363391001</v>
      </c>
      <c r="C49" t="s">
        <v>15</v>
      </c>
      <c r="D49" t="s">
        <v>146</v>
      </c>
      <c r="E49" t="s">
        <v>27</v>
      </c>
      <c r="F49" s="1" t="s">
        <v>105</v>
      </c>
      <c r="G49" t="s">
        <v>106</v>
      </c>
      <c r="H49">
        <v>3575.56</v>
      </c>
      <c r="I49" s="2">
        <v>42012</v>
      </c>
      <c r="J49" s="2">
        <v>42016</v>
      </c>
      <c r="K49">
        <v>3056.32</v>
      </c>
    </row>
    <row r="50" spans="1:11" x14ac:dyDescent="0.25">
      <c r="A50" t="str">
        <f>"Z4412DEEF4"</f>
        <v>Z4412DEEF4</v>
      </c>
      <c r="B50" t="str">
        <f t="shared" si="1"/>
        <v>06363391001</v>
      </c>
      <c r="C50" t="s">
        <v>15</v>
      </c>
      <c r="D50" t="s">
        <v>147</v>
      </c>
      <c r="E50" t="s">
        <v>27</v>
      </c>
      <c r="F50" s="1" t="s">
        <v>148</v>
      </c>
      <c r="G50" t="s">
        <v>149</v>
      </c>
      <c r="H50">
        <v>923.76</v>
      </c>
      <c r="I50" s="2">
        <v>42027</v>
      </c>
      <c r="J50" s="2">
        <v>42047</v>
      </c>
      <c r="K50">
        <v>923.76</v>
      </c>
    </row>
    <row r="51" spans="1:11" x14ac:dyDescent="0.25">
      <c r="A51" t="str">
        <f>"Z31154C2BA"</f>
        <v>Z31154C2BA</v>
      </c>
      <c r="B51" t="str">
        <f t="shared" si="1"/>
        <v>06363391001</v>
      </c>
      <c r="C51" t="s">
        <v>15</v>
      </c>
      <c r="D51" t="s">
        <v>150</v>
      </c>
      <c r="E51" t="s">
        <v>27</v>
      </c>
      <c r="F51" s="1" t="s">
        <v>28</v>
      </c>
      <c r="G51" t="s">
        <v>29</v>
      </c>
      <c r="H51">
        <v>1780</v>
      </c>
      <c r="I51" s="2">
        <v>42194</v>
      </c>
      <c r="J51" s="2">
        <v>42199</v>
      </c>
      <c r="K51">
        <v>1780</v>
      </c>
    </row>
    <row r="52" spans="1:11" x14ac:dyDescent="0.25">
      <c r="A52" t="str">
        <f>"ZB816B770E"</f>
        <v>ZB816B770E</v>
      </c>
      <c r="B52" t="str">
        <f t="shared" si="1"/>
        <v>06363391001</v>
      </c>
      <c r="C52" t="s">
        <v>15</v>
      </c>
      <c r="D52" t="s">
        <v>151</v>
      </c>
      <c r="E52" t="s">
        <v>27</v>
      </c>
      <c r="F52" s="1" t="s">
        <v>105</v>
      </c>
      <c r="G52" t="s">
        <v>106</v>
      </c>
      <c r="H52">
        <v>18327.2</v>
      </c>
      <c r="I52" s="2">
        <v>42319</v>
      </c>
      <c r="J52" s="2">
        <v>42320</v>
      </c>
      <c r="K52">
        <v>15548.97</v>
      </c>
    </row>
    <row r="53" spans="1:11" x14ac:dyDescent="0.25">
      <c r="A53" t="str">
        <f>"ZDF13EE02A"</f>
        <v>ZDF13EE02A</v>
      </c>
      <c r="B53" t="str">
        <f t="shared" si="1"/>
        <v>06363391001</v>
      </c>
      <c r="C53" t="s">
        <v>15</v>
      </c>
      <c r="D53" t="s">
        <v>152</v>
      </c>
      <c r="E53" t="s">
        <v>27</v>
      </c>
      <c r="F53" s="1" t="s">
        <v>105</v>
      </c>
      <c r="G53" t="s">
        <v>106</v>
      </c>
      <c r="H53">
        <v>3183.75</v>
      </c>
      <c r="I53" s="2">
        <v>42095</v>
      </c>
      <c r="J53" s="2">
        <v>42101</v>
      </c>
      <c r="K53">
        <v>3183.75</v>
      </c>
    </row>
    <row r="54" spans="1:11" x14ac:dyDescent="0.25">
      <c r="A54" t="str">
        <f>"Z5112F71D2"</f>
        <v>Z5112F71D2</v>
      </c>
      <c r="B54" t="str">
        <f t="shared" si="1"/>
        <v>06363391001</v>
      </c>
      <c r="C54" t="s">
        <v>15</v>
      </c>
      <c r="D54" t="s">
        <v>153</v>
      </c>
      <c r="E54" t="s">
        <v>17</v>
      </c>
      <c r="F54" s="1" t="s">
        <v>154</v>
      </c>
      <c r="G54" t="s">
        <v>155</v>
      </c>
      <c r="H54">
        <v>128</v>
      </c>
      <c r="I54" s="2">
        <v>42034</v>
      </c>
      <c r="J54" s="2">
        <v>42369</v>
      </c>
      <c r="K54">
        <v>128</v>
      </c>
    </row>
    <row r="55" spans="1:11" x14ac:dyDescent="0.25">
      <c r="A55" t="str">
        <f>"Z0E13640AF"</f>
        <v>Z0E13640AF</v>
      </c>
      <c r="B55" t="str">
        <f t="shared" si="1"/>
        <v>06363391001</v>
      </c>
      <c r="C55" t="s">
        <v>15</v>
      </c>
      <c r="D55" t="s">
        <v>156</v>
      </c>
      <c r="E55" t="s">
        <v>17</v>
      </c>
      <c r="F55" s="1" t="s">
        <v>34</v>
      </c>
      <c r="G55" t="s">
        <v>35</v>
      </c>
      <c r="H55">
        <v>6600</v>
      </c>
      <c r="I55" s="2">
        <v>42064</v>
      </c>
      <c r="J55" s="2">
        <v>42674</v>
      </c>
      <c r="K55">
        <v>6600</v>
      </c>
    </row>
    <row r="56" spans="1:11" x14ac:dyDescent="0.25">
      <c r="A56" t="str">
        <f>"Z7A1342BFC"</f>
        <v>Z7A1342BFC</v>
      </c>
      <c r="B56" t="str">
        <f t="shared" si="1"/>
        <v>06363391001</v>
      </c>
      <c r="C56" t="s">
        <v>15</v>
      </c>
      <c r="D56" t="s">
        <v>157</v>
      </c>
      <c r="E56" t="s">
        <v>27</v>
      </c>
      <c r="F56" s="1" t="s">
        <v>105</v>
      </c>
      <c r="G56" t="s">
        <v>106</v>
      </c>
      <c r="H56">
        <v>13836.61</v>
      </c>
      <c r="I56" s="2">
        <v>42053</v>
      </c>
      <c r="J56" s="2">
        <v>42055</v>
      </c>
      <c r="K56">
        <v>11888.62</v>
      </c>
    </row>
    <row r="57" spans="1:11" x14ac:dyDescent="0.25">
      <c r="A57" t="str">
        <f>"Z951439DA6"</f>
        <v>Z951439DA6</v>
      </c>
      <c r="B57" t="str">
        <f t="shared" si="1"/>
        <v>06363391001</v>
      </c>
      <c r="C57" t="s">
        <v>15</v>
      </c>
      <c r="D57" t="s">
        <v>158</v>
      </c>
      <c r="E57" t="s">
        <v>17</v>
      </c>
      <c r="F57" s="1" t="s">
        <v>121</v>
      </c>
      <c r="G57" t="s">
        <v>122</v>
      </c>
      <c r="H57">
        <v>1125</v>
      </c>
      <c r="I57" s="2">
        <v>42118</v>
      </c>
      <c r="J57" s="2">
        <v>42130</v>
      </c>
      <c r="K57">
        <v>1125</v>
      </c>
    </row>
    <row r="58" spans="1:11" x14ac:dyDescent="0.25">
      <c r="A58" t="str">
        <f>"628554971E"</f>
        <v>628554971E</v>
      </c>
      <c r="B58" t="str">
        <f t="shared" si="1"/>
        <v>06363391001</v>
      </c>
      <c r="C58" t="s">
        <v>15</v>
      </c>
      <c r="D58" t="s">
        <v>159</v>
      </c>
      <c r="E58" t="s">
        <v>59</v>
      </c>
      <c r="F58" s="1" t="s">
        <v>60</v>
      </c>
      <c r="G58" t="s">
        <v>61</v>
      </c>
      <c r="H58">
        <v>58399.3</v>
      </c>
      <c r="I58" s="2">
        <v>42215</v>
      </c>
      <c r="J58" s="2">
        <v>42369</v>
      </c>
      <c r="K58">
        <v>56447.94</v>
      </c>
    </row>
    <row r="59" spans="1:11" x14ac:dyDescent="0.25">
      <c r="A59" t="str">
        <f>"Z431304C9D"</f>
        <v>Z431304C9D</v>
      </c>
      <c r="B59" t="str">
        <f t="shared" si="1"/>
        <v>06363391001</v>
      </c>
      <c r="C59" t="s">
        <v>15</v>
      </c>
      <c r="D59" t="s">
        <v>160</v>
      </c>
      <c r="E59" t="s">
        <v>17</v>
      </c>
      <c r="F59" s="1" t="s">
        <v>161</v>
      </c>
      <c r="G59" t="s">
        <v>128</v>
      </c>
      <c r="H59">
        <v>3980</v>
      </c>
      <c r="I59" s="2">
        <v>42033</v>
      </c>
      <c r="J59" s="2">
        <v>42079</v>
      </c>
      <c r="K59">
        <v>3980</v>
      </c>
    </row>
    <row r="60" spans="1:11" x14ac:dyDescent="0.25">
      <c r="A60" t="str">
        <f>"ZAD167BD09"</f>
        <v>ZAD167BD09</v>
      </c>
      <c r="B60" t="str">
        <f t="shared" si="1"/>
        <v>06363391001</v>
      </c>
      <c r="C60" t="s">
        <v>15</v>
      </c>
      <c r="D60" t="s">
        <v>162</v>
      </c>
      <c r="E60" t="s">
        <v>17</v>
      </c>
      <c r="F60" s="1" t="s">
        <v>163</v>
      </c>
      <c r="G60" t="s">
        <v>164</v>
      </c>
      <c r="H60">
        <v>13410</v>
      </c>
      <c r="I60" s="2">
        <v>42292</v>
      </c>
      <c r="J60" s="2">
        <v>42429</v>
      </c>
      <c r="K60">
        <v>13410</v>
      </c>
    </row>
    <row r="61" spans="1:11" x14ac:dyDescent="0.25">
      <c r="A61" t="str">
        <f>"Z0B1732263"</f>
        <v>Z0B1732263</v>
      </c>
      <c r="B61" t="str">
        <f t="shared" si="1"/>
        <v>06363391001</v>
      </c>
      <c r="C61" t="s">
        <v>15</v>
      </c>
      <c r="D61" t="s">
        <v>165</v>
      </c>
      <c r="E61" t="s">
        <v>17</v>
      </c>
      <c r="F61" s="1" t="s">
        <v>166</v>
      </c>
      <c r="G61" t="s">
        <v>167</v>
      </c>
      <c r="H61">
        <v>804.79</v>
      </c>
      <c r="I61" s="2">
        <v>42332</v>
      </c>
      <c r="J61" s="2">
        <v>42340</v>
      </c>
      <c r="K61">
        <v>804.79</v>
      </c>
    </row>
    <row r="62" spans="1:11" x14ac:dyDescent="0.25">
      <c r="A62" t="str">
        <f>"ZA61728A08"</f>
        <v>ZA61728A08</v>
      </c>
      <c r="B62" t="str">
        <f t="shared" si="1"/>
        <v>06363391001</v>
      </c>
      <c r="C62" t="s">
        <v>15</v>
      </c>
      <c r="D62" t="s">
        <v>168</v>
      </c>
      <c r="E62" t="s">
        <v>17</v>
      </c>
      <c r="F62" s="1" t="s">
        <v>56</v>
      </c>
      <c r="G62" t="s">
        <v>57</v>
      </c>
      <c r="H62">
        <v>26563.06</v>
      </c>
      <c r="I62" s="2">
        <v>42331</v>
      </c>
      <c r="J62" s="2">
        <v>42353</v>
      </c>
      <c r="K62">
        <v>26563.06</v>
      </c>
    </row>
    <row r="63" spans="1:11" x14ac:dyDescent="0.25">
      <c r="A63" t="str">
        <f>"Z2416D3966"</f>
        <v>Z2416D3966</v>
      </c>
      <c r="B63" t="str">
        <f t="shared" si="1"/>
        <v>06363391001</v>
      </c>
      <c r="C63" t="s">
        <v>15</v>
      </c>
      <c r="D63" t="s">
        <v>169</v>
      </c>
      <c r="E63" t="s">
        <v>17</v>
      </c>
      <c r="F63" s="1" t="s">
        <v>56</v>
      </c>
      <c r="G63" t="s">
        <v>57</v>
      </c>
      <c r="H63">
        <v>31626.799999999999</v>
      </c>
      <c r="I63" s="2">
        <v>42317</v>
      </c>
      <c r="J63" s="2">
        <v>42338</v>
      </c>
      <c r="K63">
        <v>31626.799999999999</v>
      </c>
    </row>
    <row r="64" spans="1:11" x14ac:dyDescent="0.25">
      <c r="A64" t="str">
        <f>"Z68140B421"</f>
        <v>Z68140B421</v>
      </c>
      <c r="B64" t="str">
        <f t="shared" si="1"/>
        <v>06363391001</v>
      </c>
      <c r="C64" t="s">
        <v>15</v>
      </c>
      <c r="D64" t="s">
        <v>170</v>
      </c>
      <c r="E64" t="s">
        <v>17</v>
      </c>
      <c r="F64" s="1" t="s">
        <v>171</v>
      </c>
      <c r="G64" t="s">
        <v>172</v>
      </c>
      <c r="H64">
        <v>3057.6</v>
      </c>
      <c r="I64" s="2">
        <v>42107</v>
      </c>
      <c r="J64" s="2">
        <v>42111</v>
      </c>
      <c r="K64">
        <v>3057.6</v>
      </c>
    </row>
    <row r="65" spans="1:11" x14ac:dyDescent="0.25">
      <c r="A65" t="str">
        <f>"Z3E13EF86C"</f>
        <v>Z3E13EF86C</v>
      </c>
      <c r="B65" t="str">
        <f t="shared" si="1"/>
        <v>06363391001</v>
      </c>
      <c r="C65" t="s">
        <v>15</v>
      </c>
      <c r="D65" t="s">
        <v>173</v>
      </c>
      <c r="E65" t="s">
        <v>17</v>
      </c>
      <c r="F65" s="1" t="s">
        <v>174</v>
      </c>
      <c r="G65" t="s">
        <v>98</v>
      </c>
      <c r="H65">
        <v>1466.8</v>
      </c>
      <c r="I65" s="2">
        <v>42095</v>
      </c>
      <c r="J65" s="2">
        <v>42102</v>
      </c>
      <c r="K65">
        <v>1466.8</v>
      </c>
    </row>
    <row r="66" spans="1:11" x14ac:dyDescent="0.25">
      <c r="A66" t="str">
        <f>"Z301379E12"</f>
        <v>Z301379E12</v>
      </c>
      <c r="B66" t="str">
        <f t="shared" ref="B66:B77" si="2">"06363391001"</f>
        <v>06363391001</v>
      </c>
      <c r="C66" t="s">
        <v>15</v>
      </c>
      <c r="D66" t="s">
        <v>175</v>
      </c>
      <c r="E66" t="s">
        <v>17</v>
      </c>
      <c r="F66" s="1" t="s">
        <v>176</v>
      </c>
      <c r="G66" t="s">
        <v>177</v>
      </c>
      <c r="H66">
        <v>1400.4</v>
      </c>
      <c r="I66" s="2">
        <v>42067</v>
      </c>
      <c r="J66" s="2">
        <v>42077</v>
      </c>
      <c r="K66">
        <v>1400.4</v>
      </c>
    </row>
    <row r="67" spans="1:11" x14ac:dyDescent="0.25">
      <c r="A67" t="str">
        <f>"Z3616EDCFD"</f>
        <v>Z3616EDCFD</v>
      </c>
      <c r="B67" t="str">
        <f t="shared" si="2"/>
        <v>06363391001</v>
      </c>
      <c r="C67" t="s">
        <v>15</v>
      </c>
      <c r="D67" t="s">
        <v>178</v>
      </c>
      <c r="E67" t="s">
        <v>17</v>
      </c>
      <c r="F67" s="1" t="s">
        <v>179</v>
      </c>
      <c r="G67" t="s">
        <v>180</v>
      </c>
      <c r="H67">
        <v>2909.7</v>
      </c>
      <c r="I67" s="2">
        <v>42272</v>
      </c>
      <c r="J67" s="2">
        <v>42284</v>
      </c>
      <c r="K67">
        <v>2385</v>
      </c>
    </row>
    <row r="68" spans="1:11" x14ac:dyDescent="0.25">
      <c r="A68" t="str">
        <f>"Z461526689"</f>
        <v>Z461526689</v>
      </c>
      <c r="B68" t="str">
        <f t="shared" si="2"/>
        <v>06363391001</v>
      </c>
      <c r="C68" t="s">
        <v>15</v>
      </c>
      <c r="D68" t="s">
        <v>181</v>
      </c>
      <c r="E68" t="s">
        <v>27</v>
      </c>
      <c r="F68" s="1" t="s">
        <v>28</v>
      </c>
      <c r="G68" t="s">
        <v>29</v>
      </c>
      <c r="H68">
        <v>697.5</v>
      </c>
      <c r="I68" s="2">
        <v>42180</v>
      </c>
      <c r="J68" s="2">
        <v>42194</v>
      </c>
      <c r="K68">
        <v>697.5</v>
      </c>
    </row>
    <row r="69" spans="1:11" x14ac:dyDescent="0.25">
      <c r="A69" t="str">
        <f>"ZC712AE66F"</f>
        <v>ZC712AE66F</v>
      </c>
      <c r="B69" t="str">
        <f t="shared" si="2"/>
        <v>06363391001</v>
      </c>
      <c r="C69" t="s">
        <v>15</v>
      </c>
      <c r="D69" t="s">
        <v>182</v>
      </c>
      <c r="E69" t="s">
        <v>17</v>
      </c>
      <c r="F69" s="1" t="s">
        <v>154</v>
      </c>
      <c r="G69" t="s">
        <v>155</v>
      </c>
      <c r="H69">
        <v>128</v>
      </c>
      <c r="I69" s="2">
        <v>42006</v>
      </c>
      <c r="J69" s="2">
        <v>42369</v>
      </c>
      <c r="K69">
        <v>128</v>
      </c>
    </row>
    <row r="70" spans="1:11" x14ac:dyDescent="0.25">
      <c r="A70" t="str">
        <f>"Z8F16AF754"</f>
        <v>Z8F16AF754</v>
      </c>
      <c r="B70" t="str">
        <f t="shared" si="2"/>
        <v>06363391001</v>
      </c>
      <c r="C70" t="s">
        <v>15</v>
      </c>
      <c r="D70" t="s">
        <v>183</v>
      </c>
      <c r="E70" t="s">
        <v>59</v>
      </c>
      <c r="F70" s="1" t="s">
        <v>184</v>
      </c>
      <c r="G70" t="s">
        <v>185</v>
      </c>
      <c r="H70">
        <v>3363</v>
      </c>
      <c r="I70" s="2">
        <v>42429</v>
      </c>
      <c r="J70" s="2">
        <v>42429</v>
      </c>
      <c r="K70">
        <v>3363</v>
      </c>
    </row>
    <row r="71" spans="1:11" x14ac:dyDescent="0.25">
      <c r="A71" t="str">
        <f>"Z7B152C633"</f>
        <v>Z7B152C633</v>
      </c>
      <c r="B71" t="str">
        <f t="shared" si="2"/>
        <v>06363391001</v>
      </c>
      <c r="C71" t="s">
        <v>15</v>
      </c>
      <c r="D71" t="s">
        <v>186</v>
      </c>
      <c r="E71" t="s">
        <v>59</v>
      </c>
      <c r="F71" s="1" t="s">
        <v>187</v>
      </c>
      <c r="G71" t="s">
        <v>188</v>
      </c>
      <c r="H71">
        <v>14110</v>
      </c>
      <c r="I71" s="2">
        <v>42394</v>
      </c>
      <c r="J71" s="2">
        <v>42396</v>
      </c>
      <c r="K71">
        <v>13970</v>
      </c>
    </row>
    <row r="72" spans="1:11" x14ac:dyDescent="0.25">
      <c r="A72" t="str">
        <f>"6323326DAD"</f>
        <v>6323326DAD</v>
      </c>
      <c r="B72" t="str">
        <f t="shared" si="2"/>
        <v>06363391001</v>
      </c>
      <c r="C72" t="s">
        <v>15</v>
      </c>
      <c r="D72" t="s">
        <v>189</v>
      </c>
      <c r="E72" t="s">
        <v>130</v>
      </c>
      <c r="F72" s="1" t="s">
        <v>190</v>
      </c>
      <c r="G72" t="s">
        <v>191</v>
      </c>
      <c r="H72">
        <v>89639.97</v>
      </c>
      <c r="I72" s="2">
        <v>42334</v>
      </c>
      <c r="J72" s="2">
        <v>42460</v>
      </c>
      <c r="K72">
        <v>0</v>
      </c>
    </row>
    <row r="73" spans="1:11" x14ac:dyDescent="0.25">
      <c r="A73" t="str">
        <f>"ZFA14C4933"</f>
        <v>ZFA14C4933</v>
      </c>
      <c r="B73" t="str">
        <f t="shared" si="2"/>
        <v>06363391001</v>
      </c>
      <c r="C73" t="s">
        <v>15</v>
      </c>
      <c r="D73" t="s">
        <v>192</v>
      </c>
      <c r="E73" t="s">
        <v>59</v>
      </c>
      <c r="F73" s="1" t="s">
        <v>193</v>
      </c>
      <c r="G73" t="s">
        <v>194</v>
      </c>
      <c r="H73">
        <v>19115.580000000002</v>
      </c>
      <c r="I73" s="2">
        <v>42195</v>
      </c>
      <c r="J73" s="2">
        <v>42560</v>
      </c>
      <c r="K73">
        <v>18937.12</v>
      </c>
    </row>
    <row r="74" spans="1:11" x14ac:dyDescent="0.25">
      <c r="A74" t="str">
        <f>"ZEE17716A0"</f>
        <v>ZEE17716A0</v>
      </c>
      <c r="B74" t="str">
        <f t="shared" si="2"/>
        <v>06363391001</v>
      </c>
      <c r="C74" t="s">
        <v>15</v>
      </c>
      <c r="D74" t="s">
        <v>195</v>
      </c>
      <c r="E74" t="s">
        <v>17</v>
      </c>
      <c r="F74" s="1" t="s">
        <v>196</v>
      </c>
      <c r="G74" t="s">
        <v>197</v>
      </c>
      <c r="H74">
        <v>799</v>
      </c>
      <c r="I74" s="2">
        <v>42370</v>
      </c>
      <c r="J74" s="2">
        <v>43100</v>
      </c>
      <c r="K74">
        <v>795.57</v>
      </c>
    </row>
    <row r="75" spans="1:11" x14ac:dyDescent="0.25">
      <c r="A75" t="str">
        <f>"ZE317C22DC"</f>
        <v>ZE317C22DC</v>
      </c>
      <c r="B75" t="str">
        <f t="shared" si="2"/>
        <v>06363391001</v>
      </c>
      <c r="C75" t="s">
        <v>15</v>
      </c>
      <c r="D75" t="s">
        <v>198</v>
      </c>
      <c r="E75" t="s">
        <v>17</v>
      </c>
      <c r="F75" s="1" t="s">
        <v>199</v>
      </c>
      <c r="G75" t="s">
        <v>164</v>
      </c>
      <c r="H75">
        <v>3380</v>
      </c>
      <c r="I75" s="2">
        <v>42373</v>
      </c>
      <c r="J75" s="2">
        <v>42412</v>
      </c>
      <c r="K75">
        <v>3380</v>
      </c>
    </row>
    <row r="76" spans="1:11" x14ac:dyDescent="0.25">
      <c r="A76" t="str">
        <f>"6325715128"</f>
        <v>6325715128</v>
      </c>
      <c r="B76" t="str">
        <f t="shared" si="2"/>
        <v>06363391001</v>
      </c>
      <c r="C76" t="s">
        <v>15</v>
      </c>
      <c r="D76" t="s">
        <v>200</v>
      </c>
      <c r="E76" t="s">
        <v>130</v>
      </c>
      <c r="F76" s="1" t="s">
        <v>201</v>
      </c>
      <c r="G76" t="s">
        <v>202</v>
      </c>
      <c r="H76">
        <v>56130</v>
      </c>
      <c r="I76" s="2">
        <v>42334</v>
      </c>
      <c r="J76" s="2">
        <v>42376</v>
      </c>
      <c r="K76">
        <v>51941</v>
      </c>
    </row>
    <row r="77" spans="1:11" x14ac:dyDescent="0.25">
      <c r="A77" t="str">
        <f>"6140721B44"</f>
        <v>6140721B44</v>
      </c>
      <c r="B77" t="str">
        <f t="shared" si="2"/>
        <v>06363391001</v>
      </c>
      <c r="C77" t="s">
        <v>15</v>
      </c>
      <c r="D77" t="s">
        <v>203</v>
      </c>
      <c r="E77" t="s">
        <v>130</v>
      </c>
      <c r="F77" s="1" t="s">
        <v>204</v>
      </c>
      <c r="G77" t="s">
        <v>32</v>
      </c>
      <c r="H77">
        <v>65413.65</v>
      </c>
      <c r="I77" s="2">
        <v>42398</v>
      </c>
      <c r="J77" s="2">
        <v>42468</v>
      </c>
      <c r="K77">
        <v>55493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sardegna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2019-01-29T16:57:40Z</dcterms:created>
  <dcterms:modified xsi:type="dcterms:W3CDTF">2019-01-29T16:57:40Z</dcterms:modified>
</cp:coreProperties>
</file>