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osca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</calcChain>
</file>

<file path=xl/sharedStrings.xml><?xml version="1.0" encoding="utf-8"?>
<sst xmlns="http://schemas.openxmlformats.org/spreadsheetml/2006/main" count="441" uniqueCount="208">
  <si>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</si>
  <si>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</si>
  <si>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</si>
  <si>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</si>
  <si>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</si>
  <si>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</si>
  <si>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</si>
  <si>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</si>
  <si>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</si>
  <si>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</si>
  <si>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</si>
  <si>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</si>
  <si>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</si>
  <si>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</si>
  <si>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</si>
  <si>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Toscana</t>
  </si>
  <si>
    <t xml:space="preserve">Fornitura toner </t>
  </si>
  <si>
    <t>23-AFFIDAMENTO IN ECONOMIA - AFFIDAMENTO DIRETTO</t>
  </si>
  <si>
    <t xml:space="preserve">neapolis informatica (CF: 07708230631)
</t>
  </si>
  <si>
    <t>neapolis informatica (CF: 07708230631)</t>
  </si>
  <si>
    <t>Installazione dispositivi sicurezza ascensore DP FIRENZE</t>
  </si>
  <si>
    <t xml:space="preserve">GEICO LENDER SPA (CF: 11205571000)
</t>
  </si>
  <si>
    <t>GEICO LENDER SPA (CF: 11205571000)</t>
  </si>
  <si>
    <t>Sostituzione centraline e servizio caldaie DP Firenze</t>
  </si>
  <si>
    <t xml:space="preserve">ROTOLI ELIMINACODE </t>
  </si>
  <si>
    <t xml:space="preserve">SIGMA S.P.A. (CF: 01590580443)
</t>
  </si>
  <si>
    <t>SIGMA S.P.A. (CF: 01590580443)</t>
  </si>
  <si>
    <t>UT Siena - rimozione e riposizionamento persiane</t>
  </si>
  <si>
    <t xml:space="preserve">Lorenzetti Service srl (CF: 00970610523)
</t>
  </si>
  <si>
    <t>Lorenzetti Service srl (CF: 00970610523)</t>
  </si>
  <si>
    <t xml:space="preserve">CONTRATTO ADEGUAMENTO ARCHIVIO SERVIZI PUB IMM.RE UP LIVORNO </t>
  </si>
  <si>
    <t xml:space="preserve">Molla Besnik  (CF: MLLBNK69D25Z100G)
</t>
  </si>
  <si>
    <t>Molla Besnik  (CF: MLLBNK69D25Z100G)</t>
  </si>
  <si>
    <t>RIPARAZIONE ASCENSORE FIRENZE 2</t>
  </si>
  <si>
    <t>FORNITURA CARTA A4</t>
  </si>
  <si>
    <t xml:space="preserve">LYRECO ITALIA S.P.A. (CF: 11582010150)
</t>
  </si>
  <si>
    <t>LYRECO ITALIA S.P.A. (CF: 11582010150)</t>
  </si>
  <si>
    <t>Servizio di interpretariato DR Toscana</t>
  </si>
  <si>
    <t xml:space="preserve">ASSOCIAZIONE COMUNICO (CF: 92119170493)
Cooperativa Sociale Elfo ONLUS soc.coop.soc. (CF: 04902970484)
EUROSTREET SOCIETA COOPERATIVA (CF: 00654080076)
</t>
  </si>
  <si>
    <t>Cooperativa Sociale Elfo ONLUS soc.coop.soc. (CF: 04902970484)</t>
  </si>
  <si>
    <t>CARTA ELIMINACODE DP PRATO, PISTOIA E UP PISTOIA</t>
  </si>
  <si>
    <t>Fornitura libri uffici dell'Agenzia delle Entrate della Toscana</t>
  </si>
  <si>
    <t xml:space="preserve">LIBRERIA MORI snc (CF: 00152600516)
Libreria PIROLA ETRURIA snc (CF: 00885440487)
LIBRERIE FELTRINELLI SRL (CF: 04628790969)
LIBRERIE UNIVERSITARIE SRL (CF: 05662920486)
Non solo libri snc (CF: 05046200480)
</t>
  </si>
  <si>
    <t>Libreria PIROLA ETRURIA snc (CF: 00885440487)</t>
  </si>
  <si>
    <t>Fornitura e posa in opera di n. 2 archivi compattabili presso l'U.P. Livorno Territorio</t>
  </si>
  <si>
    <t>22-PROCEDURA NEGOZIATA DERIVANTE DA AVVISI CON CUI SI INDICE LA GARA</t>
  </si>
  <si>
    <t xml:space="preserve">ARREDAMENTI GOTI DI GOTI NATALE &amp; C. (CF: 01208150472)
CORRIDI S.R.L. (CF: 00402140586)
DELTA UFFICIO SRL (CF: 01077360426)
TECHNARREDI SRL (CF: 10316580157)
VAGHI SRL (CF: 00679880153)
</t>
  </si>
  <si>
    <t>TECHNARREDI SRL (CF: 10316580157)</t>
  </si>
  <si>
    <t>REDAZIONE LIBRETTI IMPIANTI</t>
  </si>
  <si>
    <t>ACQUISTO TONER E DRUM</t>
  </si>
  <si>
    <t xml:space="preserve">KORA SISTEMI INFORMATICI SRL (CF: 02048930206)
</t>
  </si>
  <si>
    <t>KORA SISTEMI INFORMATICI SRL (CF: 02048930206)</t>
  </si>
  <si>
    <t>CARTA ELIMINACODE</t>
  </si>
  <si>
    <t xml:space="preserve">CORPORATE EXPRESS SRL (CF: 00936630151)
</t>
  </si>
  <si>
    <t>CORPORATE EXPRESS SRL (CF: 00936630151)</t>
  </si>
  <si>
    <t>FORNITURA TONER</t>
  </si>
  <si>
    <t xml:space="preserve">ECO LASER INFORMATICA SRL  (CF: 04427081007)
</t>
  </si>
  <si>
    <t>ECO LASER INFORMATICA SRL  (CF: 04427081007)</t>
  </si>
  <si>
    <t xml:space="preserve">BASCO BAZAR 2 (CF: 04936581000)
</t>
  </si>
  <si>
    <t>BASCO BAZAR 2 (CF: 04936581000)</t>
  </si>
  <si>
    <t>Tinteggiatura locali 2Â° piano sede Direzione Regionale Toscana</t>
  </si>
  <si>
    <t xml:space="preserve">CREMONA ECOLOGIA AMBIENTE (CF: 00888170198)
D&amp;D RISTRUTTURAZIONI (CF: 01811830668)
DOMINO GIUSEPPE (CF: DMNGPP75H03G273E)
L'OROLOGIO SOC.COOPERATIVA (CF: 03142960487)
MIGLIORATI GIAN LUCA (CF: MGLGLC74A21C800I)
</t>
  </si>
  <si>
    <t>MIGLIORATI GIAN LUCA (CF: MGLGLC74A21C800I)</t>
  </si>
  <si>
    <t>Intervento di impermeabilizzazione soffitto DPT Firenze</t>
  </si>
  <si>
    <t>Servizio rifacimento porte 2Â° piano D.R.E.</t>
  </si>
  <si>
    <t xml:space="preserve">COL (CF: 00528060346)
EMMANUELE BROGI (CF: BRGMNL85A01D575G)
L'OROLOGIO SOC.COOPERATIVA (CF: 03142960487)
Lorenzetti Service srl (CF: 00970610523)
MIGLIORATI GIAN LUCA (CF: MGLGLC74A21C800I)
</t>
  </si>
  <si>
    <t>Interventi manutentivi presso la D.R.E.</t>
  </si>
  <si>
    <t xml:space="preserve">ZANGARELLI S.R.L. (CF: 05242780483)
</t>
  </si>
  <si>
    <t>ZANGARELLI S.R.L. (CF: 05242780483)</t>
  </si>
  <si>
    <t>DP LUCCA - Smaltimento rifiuti verdi</t>
  </si>
  <si>
    <t xml:space="preserve">ASCIT SERVIZI AMBIENTALI SPA (CF: 01052230461)
</t>
  </si>
  <si>
    <t>ASCIT SERVIZI AMBIENTALI SPA (CF: 01052230461)</t>
  </si>
  <si>
    <t>Disinstallazione, movimentazione e reinstallazione terminale presenze Sogei</t>
  </si>
  <si>
    <t xml:space="preserve">SOLARI DI UDINE S.P.A. (CF: 01847860309)
</t>
  </si>
  <si>
    <t>SOLARI DI UDINE S.P.A. (CF: 01847860309)</t>
  </si>
  <si>
    <t>FORNITURA GASOLIO UT ORBETELLO</t>
  </si>
  <si>
    <t>26-AFFIDAMENTO DIRETTO IN ADESIONE AD ACCORDO QUADRO/CONVENZIONE</t>
  </si>
  <si>
    <t xml:space="preserve">BRONCHI COMBUSTIBILI SRL (CF: 01252710403)
</t>
  </si>
  <si>
    <t>BRONCHI COMBUSTIBILI SRL (CF: 01252710403)</t>
  </si>
  <si>
    <t>GASOLIO PER UT ORBETELLO</t>
  </si>
  <si>
    <t>FORNITURA GASOLIO EX CONSERVATORIA MASSA</t>
  </si>
  <si>
    <t xml:space="preserve">C2 SRL (CF: 01121130197)
</t>
  </si>
  <si>
    <t>C2 SRL (CF: 01121130197)</t>
  </si>
  <si>
    <t>ADEGUAMENTO IMPIANTI NUOVA SEDE PIETRASANTA</t>
  </si>
  <si>
    <t>FORNITURA CARTA A4 E A3 UFFICI AGENZIA ENTRATE TOSCANA</t>
  </si>
  <si>
    <t xml:space="preserve">DIMENSIONE UFFICIO S.R.L. (CF: 01925670596)
ERREBIAN SPA (CF: 08397890586)
FELIAN (CF: 00991131004)
LYRECO ITALIA S.P.A. (CF: 11582010150)
SISTERS SRL (CF: 02316361209)
</t>
  </si>
  <si>
    <t>NOLEGGIO FOTOCOPIATRICI</t>
  </si>
  <si>
    <t xml:space="preserve">KYOCERA DOCUMENT SOLUTION ITALIA SPA (CF: 01788080156)
</t>
  </si>
  <si>
    <t>KYOCERA DOCUMENT SOLUTION ITALIA SPA (CF: 01788080156)</t>
  </si>
  <si>
    <t>ROTOLI ELIMINACODE DP FIRENZE E UP PISTOIA</t>
  </si>
  <si>
    <t>FORNITURA ROTOLI CARTA ELIMINACODE</t>
  </si>
  <si>
    <t>Implementazione impianto rilevazione incendi presso gli Uffici SPI di Livorno</t>
  </si>
  <si>
    <t xml:space="preserve">TELCO SISTEMI SRL (CF: 01303710493)
</t>
  </si>
  <si>
    <t>TELCO SISTEMI SRL (CF: 01303710493)</t>
  </si>
  <si>
    <t>Acquisto distanziometro UP Massa-Territorio</t>
  </si>
  <si>
    <t xml:space="preserve">CAPRIOLI SOLUTIONS S.R.L. (CF: 10892451005)
</t>
  </si>
  <si>
    <t>CAPRIOLI SOLUTIONS S.R.L. (CF: 10892451005)</t>
  </si>
  <si>
    <t xml:space="preserve">Cooperativa Sociale Elfo ONLUS soc.coop.soc. (CF: 04902970484)
</t>
  </si>
  <si>
    <t xml:space="preserve"> DP. SIENA - Scarto d'archivio con macero controllato</t>
  </si>
  <si>
    <t xml:space="preserve">AUTOTRASPORTI PIETRO NIMI (CF: 05485610488)
ECO AMBIENTE SRL - ITALIA SPURGHI (CF: 00854630522)
MORI SAURO ROTTAMI (CF: 01350050520)
</t>
  </si>
  <si>
    <t>ECO AMBIENTE SRL - ITALIA SPURGHI (CF: 00854630522)</t>
  </si>
  <si>
    <t>UP. PISA e VOLTERRA Smaltimento carta con attestazione di macero controllato</t>
  </si>
  <si>
    <t xml:space="preserve">ECO AMBIENTE SRL - ITALIA SPURGHI (CF: 00854630522)
</t>
  </si>
  <si>
    <t>Locali per concorso interno 8 e 9 ottobre 2015</t>
  </si>
  <si>
    <t xml:space="preserve">Convitto della Calza (CF: 02219880487)
Firenze Fiera Spa (CF: 04933280481)
Hotel Albani Firenze (CF: 04674960481)
</t>
  </si>
  <si>
    <t>Firenze Fiera Spa (CF: 04933280481)</t>
  </si>
  <si>
    <t>UP AR AFFIDAMENTO SERVIZIO SMALTIMENTO RIFIUTI</t>
  </si>
  <si>
    <t xml:space="preserve">COOPERATIVA SOCIALE LA TAPPA (CF: 01012190516)
</t>
  </si>
  <si>
    <t>COOPERATIVA SOCIALE LA TAPPA (CF: 01012190516)</t>
  </si>
  <si>
    <t>UT Siena Palazzo Piccolomini - Riparazione tendaggi esterni e dissuasori volatili</t>
  </si>
  <si>
    <t xml:space="preserve">Toscana Tende srl (CF: 00545680522)
</t>
  </si>
  <si>
    <t>Toscana Tende srl (CF: 00545680522)</t>
  </si>
  <si>
    <t>Servizio di riparazione Stazioni totali UP Prato e Fitenze-Territorio</t>
  </si>
  <si>
    <t xml:space="preserve">Forniture per uffici Provvedi Stefano &amp; C. s.n.c. (CF: 03297920484)
</t>
  </si>
  <si>
    <t>Forniture per uffici Provvedi Stefano &amp; C. s.n.c. (CF: 03297920484)</t>
  </si>
  <si>
    <t xml:space="preserve">Servizi di facchinaggio presso l'UP di Pistoia e l'UT di Pietrasanta </t>
  </si>
  <si>
    <t xml:space="preserve">COOPSERVICE S.COOP.P.A.  (CF: 00310180351)
</t>
  </si>
  <si>
    <t>COOPSERVICE S.COOP.P.A.  (CF: 00310180351)</t>
  </si>
  <si>
    <t>Contratto affidamento diretto riparazione stazione Leica</t>
  </si>
  <si>
    <t xml:space="preserve">Leica Geosystems SpA (CF: 12090330155)
</t>
  </si>
  <si>
    <t>Leica Geosystems SpA (CF: 12090330155)</t>
  </si>
  <si>
    <t>Fornitura casseforti DR Toscana e UP Siena</t>
  </si>
  <si>
    <t xml:space="preserve">GAESCO SRL (CF: 07398390968)
</t>
  </si>
  <si>
    <t>GAESCO SRL (CF: 07398390968)</t>
  </si>
  <si>
    <t>Levigatura pavimenti e lucidatura locali 2Â° piano sede Direzione Regionale della Toscana</t>
  </si>
  <si>
    <t xml:space="preserve">MIGLIORATI GIAN LUCA (CF: MGLGLC74A21C800I)
</t>
  </si>
  <si>
    <t>DP. LUCCA - Sostituzione porta accesso dipendenti</t>
  </si>
  <si>
    <t xml:space="preserve">ATLL srl (CF: 00866550460)
Lomcer srl (CF: 00132120460)
</t>
  </si>
  <si>
    <t>Lomcer srl (CF: 00132120460)</t>
  </si>
  <si>
    <t>Servizio di facchinaggio e trasloco</t>
  </si>
  <si>
    <t xml:space="preserve">AL.MA SNC (CF: 01031690298)
BENDINELLI SRL (CF: 01133510113)
BERNARDI FRANCESCO SRL (CF: 01258660552)
BORGHI ITALIA SRL (CF: 05968450964)
Proservice Soc. Coop. (CF: 01918780469)
</t>
  </si>
  <si>
    <t>Proservice Soc. Coop. (CF: 01918780469)</t>
  </si>
  <si>
    <t>Servizio di riparazione Ricevitore GPS Mod.G515</t>
  </si>
  <si>
    <t>Messa in sicurezza ingresso principale e verifica ponteggio UP Siena-Territorio</t>
  </si>
  <si>
    <t xml:space="preserve">Molla Besnik  (CF: MLLBNK69D25Z100G)
Romeo Puri Impianti (CF: PRURMO52E19C263V)
</t>
  </si>
  <si>
    <t>Fornitura display UT Montepulciano</t>
  </si>
  <si>
    <t>UT Massa-Carrara - bonifica sede per incendio locali attigui</t>
  </si>
  <si>
    <t xml:space="preserve">Brendolan Emergency (CF: 03709300242)
per spa (CF: 05705980968)
Quadra srl (CF: 02249970977)
Recotech srl (CF: 06157460483)
</t>
  </si>
  <si>
    <t>Quadra srl (CF: 02249970977)</t>
  </si>
  <si>
    <t>Contratto per la pubblicazione estratto avviso indagine immobiliare La Nazione</t>
  </si>
  <si>
    <t xml:space="preserve">SocietÃ  PubblicitÃ  Editoriale e Digitale S.p.A â€“ SpeeD (CF: 00326930377)
</t>
  </si>
  <si>
    <t>SocietÃ  PubblicitÃ  Editoriale e Digitale S.p.A â€“ SpeeD (CF: 00326930377)</t>
  </si>
  <si>
    <t>Contratto per la pubblicazione estratto avviso indagine immobiliare Il Sole 24Ore</t>
  </si>
  <si>
    <t xml:space="preserve">IL SOLE 24ORE S.P.A. (CF: 00777910159)
</t>
  </si>
  <si>
    <t>IL SOLE 24ORE S.P.A. (CF: 00777910159)</t>
  </si>
  <si>
    <t>Affidamento diretto piccoli interventi manutentivi preso l'UP Firenze Territoria</t>
  </si>
  <si>
    <t>Pezzi Mobili per timbri finanziari in uso preso le Conservatorie</t>
  </si>
  <si>
    <t xml:space="preserve">Istituto Poligrafico e Zecca dello Stato  (CF: 00399810589)
</t>
  </si>
  <si>
    <t>Istituto Poligrafico e Zecca dello Stato  (CF: 00399810589)</t>
  </si>
  <si>
    <t>RIPARAZIONE PLOTTER DRT</t>
  </si>
  <si>
    <t xml:space="preserve">Centro assistenza Tecnica snc (CF: 01518390511)
</t>
  </si>
  <si>
    <t>Centro assistenza Tecnica snc (CF: 01518390511)</t>
  </si>
  <si>
    <t>UP LUCCA - RIPARAZIONE E MANUTENZIONE TENDE</t>
  </si>
  <si>
    <t xml:space="preserve">Luigi Marcheschi (CF: MRCLGU55E11B648X)
TACCONI TENDE SRL (CF: 01632480461)
TEND ALL (CF: 01562920460)
</t>
  </si>
  <si>
    <t>TACCONI TENDE SRL (CF: 01632480461)</t>
  </si>
  <si>
    <t>Fornitura n.2 fax DP Pisa</t>
  </si>
  <si>
    <t xml:space="preserve">TEAM OFFICE SRL  (CF: 04272801004)
</t>
  </si>
  <si>
    <t>TEAM OFFICE SRL  (CF: 04272801004)</t>
  </si>
  <si>
    <t>Intervento di verifica impianto elettrico DR Toscana</t>
  </si>
  <si>
    <t>UT Sansepolcro - fornitura e posa in opera di tende a pacchetto</t>
  </si>
  <si>
    <t xml:space="preserve">SINATTI MORANO (CF: SNTMRN54C13I155Y)
</t>
  </si>
  <si>
    <t>SINATTI MORANO (CF: SNTMRN54C13I155Y)</t>
  </si>
  <si>
    <t xml:space="preserve"> UT Sansepolcro - fornitura e posa in opera di porta divisoria e targa esterna</t>
  </si>
  <si>
    <t xml:space="preserve">Vetreria Biturgense snc (CF: 00130070519)
</t>
  </si>
  <si>
    <t>Vetreria Biturgense snc (CF: 00130070519)</t>
  </si>
  <si>
    <t>Fornitura gasolio UT Orbetello</t>
  </si>
  <si>
    <t>Fornitura gasolio per riscaldamento</t>
  </si>
  <si>
    <t>Verifica periodica ascensori</t>
  </si>
  <si>
    <t xml:space="preserve">azienda sanitaria  10 firenze (CF: 04612810483)
</t>
  </si>
  <si>
    <t>azienda sanitaria  10 firenze (CF: 04612810483)</t>
  </si>
  <si>
    <t>Acquisizione in formato digitale dei fogli di mappa del catasto urbano</t>
  </si>
  <si>
    <t xml:space="preserve">BIBLIONOVA SOCIETA' COOPERATIVA (CF: 03217650583)
D.A.BI.MUS. S.R.L. (CF: 07078270720)
Microservice Ferretti (CF: FRRJMS51L26H223J)
OPENDOC SRL (CF: 09584130158)
STASIS SAS DI SORBI CLAUDIO E VANNOZZI ANNA &amp; C. (CF: 01511140467)
</t>
  </si>
  <si>
    <t>D.A.BI.MUS. S.R.L. (CF: 07078270720)</t>
  </si>
  <si>
    <t>Attivazione linea telefonica</t>
  </si>
  <si>
    <t xml:space="preserve">LOCALNET S.R.L. (CF: 05807570485)
</t>
  </si>
  <si>
    <t>LOCALNET S.R.L. (CF: 05807570485)</t>
  </si>
  <si>
    <t xml:space="preserve">FORNITURA BADGE PER UT FIRENZE 1 </t>
  </si>
  <si>
    <t xml:space="preserve">Prasi 2000 S.a.s.  (CF: 04917180483)
</t>
  </si>
  <si>
    <t>Prasi 2000 S.a.s.  (CF: 04917180483)</t>
  </si>
  <si>
    <t>POMPA SOLLEVAMENTO ACQUE GRUPPO ANTINCENDIO DP FIRENZE</t>
  </si>
  <si>
    <t>Servizio di riparazione hardware - DP Lucca</t>
  </si>
  <si>
    <t xml:space="preserve">DEL MONTE UFFICIO SRL (CF: 01401360464)
Digit Copy srl (CF: 01598870465)
Logos Informatica Srl (CF: 01022600462)
</t>
  </si>
  <si>
    <t>Digit Copy srl (CF: 01598870465)</t>
  </si>
  <si>
    <t>Scaffaluture UP Livorno</t>
  </si>
  <si>
    <t xml:space="preserve">ARREDAMENTI GOTI DI GOTI NATALE &amp; C. (CF: 01208150472)
</t>
  </si>
  <si>
    <t>ARREDAMENTI GOTI DI GOTI NATALE &amp; C. (CF: 01208150472)</t>
  </si>
  <si>
    <t>Riparazione finestra presso S.S. di Pietrasanta</t>
  </si>
  <si>
    <t xml:space="preserve">Lomcer srl (CF: 00132120460)
</t>
  </si>
  <si>
    <t>CONVENZIONE GAS NATURALE TOSCANA 2016</t>
  </si>
  <si>
    <t xml:space="preserve">ESTRA ENERGIE SRL (CF: 01219980529)
</t>
  </si>
  <si>
    <t>ESTRA ENERGIE SRL (CF: 01219980529)</t>
  </si>
  <si>
    <t>Fornitura corpi illuminanti DP/UT Massa</t>
  </si>
  <si>
    <t xml:space="preserve">ECO LASER INFORMATICA SRL  (CF: 04427081007)
ELECTRA COMMERCIALE S.P.A. (CF: 00521260521)
L'ELETTRICA SPA (CF: 03804730483)
STILGRAFIX ITALIANA S.P.A. (CF: 03103490482)
TECNO SYSTEM S.R.L. (CF: 01387760513)
</t>
  </si>
  <si>
    <t>L'ELETTRICA SPA (CF: 03804730483)</t>
  </si>
  <si>
    <t>NOLEGGIO FOTOCOPIATRICE UP AREZZO</t>
  </si>
  <si>
    <t xml:space="preserve">OLIVETTI SPA (CF: 02298700010)
</t>
  </si>
  <si>
    <t>OLIVETTI SPA (CF: 02298700010)</t>
  </si>
  <si>
    <t>Fornitura toner e drum Uffici e DR Toscana</t>
  </si>
  <si>
    <t xml:space="preserve">DANCOM S.R.L.  (CF: 06518141210)
ECO LASER INFORMATICA SRL  (CF: 04427081007)
ERREBIAN SPA (CF: 08397890586)
LYRECO ITALIA S.P.A. (CF: 11582010150)
MYO S.r.l. (CF: 03222970406)
</t>
  </si>
  <si>
    <t>DRT - Fornitura e posa in opera nr. 3 tende a bande verticali</t>
  </si>
  <si>
    <t xml:space="preserve">CEPOLTENDE  SRL (CF: 01226950507)
</t>
  </si>
  <si>
    <t>CEPOLTENDE  SRL (CF: 01226950507)</t>
  </si>
  <si>
    <t>servizio di noleggio, comprensivo anche di consegna e ritiro, delle attrezzature necessarie per i corsi di formazione antincendio presso i Comandi dei Vigili del Fuoco</t>
  </si>
  <si>
    <t xml:space="preserve">ANTIFLAMME SNC (CF: 01104860539)
ANTINCENDIO NATALINI (CF: MLNLSS80E29G687F)
C.S.G.A DI BOSI LUCA (CF: BSOLCU72B24C236Q)
CENTRO ANTINCENDIO SRL (CF: 02019750468)
VO.GA (CF: 03635430485)
</t>
  </si>
  <si>
    <t>VO.GA (CF: 03635430485)</t>
  </si>
  <si>
    <t>FORNITURA ARREDI E SEDUTE A NORMA PER UP TERRITORIO MASSA CARRARA</t>
  </si>
  <si>
    <t xml:space="preserve">ARREDAMENTI GOTI DI GOTI NATALE &amp; C. (CF: 01208150472)
CORRIDI S.R.L. (CF: 00402140586)
MAVI (CF: 06326551212)
MYO S.r.l. (CF: 03222970406)
TECHNARREDI SRL (CF: 10316580157)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</si>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</sst>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workbookViewId="0">
      <selection activeCell="C1" sqref="C1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207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"ZE9162A775"</f>
        <v>ZE9162A775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890</v>
      </c>
      <c r="I3" s="2">
        <v>42283</v>
      </c>
      <c r="J3" s="2">
        <v>42289</v>
      </c>
      <c r="K3">
        <v>890</v>
      </c>
    </row>
    <row r="4" spans="1:11" x14ac:dyDescent="0.25">
      <c r="A4" t="str">
        <f>"XF41219B33"</f>
        <v>XF41219B33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6688.65</v>
      </c>
      <c r="I4" s="2">
        <v>42052</v>
      </c>
      <c r="J4" s="2">
        <v>42062</v>
      </c>
      <c r="K4">
        <v>6080.01</v>
      </c>
    </row>
    <row r="5" spans="1:11" x14ac:dyDescent="0.25">
      <c r="A5" t="str">
        <f>"X491219B31"</f>
        <v>X491219B31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21</v>
      </c>
      <c r="G5" t="s">
        <v>22</v>
      </c>
      <c r="H5">
        <v>2146.5700000000002</v>
      </c>
      <c r="I5" s="2">
        <v>42052</v>
      </c>
      <c r="J5" s="2">
        <v>42062</v>
      </c>
      <c r="K5">
        <v>2146.5700000000002</v>
      </c>
    </row>
    <row r="6" spans="1:11" x14ac:dyDescent="0.25">
      <c r="A6" t="str">
        <f>"XA41219835"</f>
        <v>XA41219835</v>
      </c>
      <c r="B6" t="str">
        <f t="shared" si="0"/>
        <v>06363391001</v>
      </c>
      <c r="C6" t="s">
        <v>15</v>
      </c>
      <c r="D6" t="s">
        <v>24</v>
      </c>
      <c r="E6" t="s">
        <v>17</v>
      </c>
      <c r="F6" s="1" t="s">
        <v>25</v>
      </c>
      <c r="G6" t="s">
        <v>26</v>
      </c>
      <c r="H6">
        <v>750</v>
      </c>
      <c r="I6" s="2">
        <v>42066</v>
      </c>
      <c r="J6" s="2">
        <v>42086</v>
      </c>
      <c r="K6">
        <v>750</v>
      </c>
    </row>
    <row r="7" spans="1:11" x14ac:dyDescent="0.25">
      <c r="A7" t="str">
        <f>"X39146EA87"</f>
        <v>X39146EA87</v>
      </c>
      <c r="B7" t="str">
        <f t="shared" si="0"/>
        <v>06363391001</v>
      </c>
      <c r="C7" t="s">
        <v>15</v>
      </c>
      <c r="D7" t="s">
        <v>27</v>
      </c>
      <c r="E7" t="s">
        <v>17</v>
      </c>
      <c r="F7" s="1" t="s">
        <v>28</v>
      </c>
      <c r="G7" t="s">
        <v>29</v>
      </c>
      <c r="H7">
        <v>140</v>
      </c>
      <c r="I7" s="2">
        <v>42181</v>
      </c>
      <c r="J7" s="2">
        <v>42233</v>
      </c>
      <c r="K7">
        <v>0</v>
      </c>
    </row>
    <row r="8" spans="1:11" x14ac:dyDescent="0.25">
      <c r="A8" t="str">
        <f>"XB1146EA84"</f>
        <v>XB1146EA84</v>
      </c>
      <c r="B8" t="str">
        <f t="shared" si="0"/>
        <v>06363391001</v>
      </c>
      <c r="C8" t="s">
        <v>15</v>
      </c>
      <c r="D8" t="s">
        <v>30</v>
      </c>
      <c r="E8" t="s">
        <v>17</v>
      </c>
      <c r="F8" s="1" t="s">
        <v>31</v>
      </c>
      <c r="G8" t="s">
        <v>32</v>
      </c>
      <c r="H8">
        <v>2800</v>
      </c>
      <c r="I8" s="2">
        <v>42158</v>
      </c>
      <c r="J8" s="2">
        <v>42166</v>
      </c>
      <c r="K8">
        <v>2800</v>
      </c>
    </row>
    <row r="9" spans="1:11" x14ac:dyDescent="0.25">
      <c r="A9" t="str">
        <f>"X56146EA80"</f>
        <v>X56146EA80</v>
      </c>
      <c r="B9" t="str">
        <f t="shared" si="0"/>
        <v>06363391001</v>
      </c>
      <c r="C9" t="s">
        <v>15</v>
      </c>
      <c r="D9" t="s">
        <v>33</v>
      </c>
      <c r="E9" t="s">
        <v>17</v>
      </c>
      <c r="F9" s="1" t="s">
        <v>21</v>
      </c>
      <c r="G9" t="s">
        <v>22</v>
      </c>
      <c r="H9">
        <v>2608.63</v>
      </c>
      <c r="I9" s="2">
        <v>42144</v>
      </c>
      <c r="J9" s="2">
        <v>42150</v>
      </c>
      <c r="K9">
        <v>2608.63</v>
      </c>
    </row>
    <row r="10" spans="1:11" x14ac:dyDescent="0.25">
      <c r="A10" t="str">
        <f>"X11146EA88"</f>
        <v>X11146EA88</v>
      </c>
      <c r="B10" t="str">
        <f t="shared" si="0"/>
        <v>06363391001</v>
      </c>
      <c r="C10" t="s">
        <v>15</v>
      </c>
      <c r="D10" t="s">
        <v>34</v>
      </c>
      <c r="E10" t="s">
        <v>17</v>
      </c>
      <c r="F10" s="1" t="s">
        <v>35</v>
      </c>
      <c r="G10" t="s">
        <v>36</v>
      </c>
      <c r="H10">
        <v>5478.2</v>
      </c>
      <c r="I10" s="2">
        <v>42184</v>
      </c>
      <c r="J10" s="2">
        <v>42186</v>
      </c>
      <c r="K10">
        <v>5478.2</v>
      </c>
    </row>
    <row r="11" spans="1:11" x14ac:dyDescent="0.25">
      <c r="A11" t="str">
        <f>"X6C146EA8C"</f>
        <v>X6C146EA8C</v>
      </c>
      <c r="B11" t="str">
        <f t="shared" si="0"/>
        <v>06363391001</v>
      </c>
      <c r="C11" t="s">
        <v>15</v>
      </c>
      <c r="D11" t="s">
        <v>37</v>
      </c>
      <c r="E11" t="s">
        <v>17</v>
      </c>
      <c r="F11" s="1" t="s">
        <v>38</v>
      </c>
      <c r="G11" t="s">
        <v>39</v>
      </c>
      <c r="H11">
        <v>175</v>
      </c>
      <c r="I11" s="2">
        <v>42208</v>
      </c>
      <c r="J11" s="2">
        <v>42208</v>
      </c>
      <c r="K11">
        <v>175</v>
      </c>
    </row>
    <row r="12" spans="1:11" x14ac:dyDescent="0.25">
      <c r="A12" t="str">
        <f>"Z0B167238F"</f>
        <v>Z0B167238F</v>
      </c>
      <c r="B12" t="str">
        <f t="shared" si="0"/>
        <v>06363391001</v>
      </c>
      <c r="C12" t="s">
        <v>15</v>
      </c>
      <c r="D12" t="s">
        <v>40</v>
      </c>
      <c r="E12" t="s">
        <v>17</v>
      </c>
      <c r="F12" s="1" t="s">
        <v>25</v>
      </c>
      <c r="G12" t="s">
        <v>26</v>
      </c>
      <c r="H12">
        <v>676</v>
      </c>
      <c r="I12" s="2">
        <v>42317</v>
      </c>
      <c r="J12" s="2">
        <v>42317</v>
      </c>
      <c r="K12">
        <v>676</v>
      </c>
    </row>
    <row r="13" spans="1:11" x14ac:dyDescent="0.25">
      <c r="A13" t="str">
        <f>"XE4146EA89"</f>
        <v>XE4146EA89</v>
      </c>
      <c r="B13" t="str">
        <f t="shared" si="0"/>
        <v>06363391001</v>
      </c>
      <c r="C13" t="s">
        <v>15</v>
      </c>
      <c r="D13" t="s">
        <v>41</v>
      </c>
      <c r="E13" t="s">
        <v>17</v>
      </c>
      <c r="F13" s="1" t="s">
        <v>42</v>
      </c>
      <c r="G13" t="s">
        <v>43</v>
      </c>
      <c r="H13">
        <v>10000</v>
      </c>
      <c r="I13" s="2">
        <v>42202</v>
      </c>
      <c r="J13" s="2">
        <v>43297</v>
      </c>
      <c r="K13">
        <v>9999.1200000000008</v>
      </c>
    </row>
    <row r="14" spans="1:11" x14ac:dyDescent="0.25">
      <c r="A14" t="str">
        <f>"X89146EA85"</f>
        <v>X89146EA85</v>
      </c>
      <c r="B14" t="str">
        <f t="shared" si="0"/>
        <v>06363391001</v>
      </c>
      <c r="C14" t="s">
        <v>15</v>
      </c>
      <c r="D14" t="s">
        <v>44</v>
      </c>
      <c r="E14" t="s">
        <v>45</v>
      </c>
      <c r="F14" s="1" t="s">
        <v>46</v>
      </c>
      <c r="G14" t="s">
        <v>47</v>
      </c>
      <c r="H14">
        <v>27570</v>
      </c>
      <c r="I14" s="2">
        <v>42248</v>
      </c>
      <c r="J14" s="2">
        <v>42277</v>
      </c>
      <c r="K14">
        <v>27570</v>
      </c>
    </row>
    <row r="15" spans="1:11" x14ac:dyDescent="0.25">
      <c r="A15" t="str">
        <f>"X1C146EA8E"</f>
        <v>X1C146EA8E</v>
      </c>
      <c r="B15" t="str">
        <f t="shared" si="0"/>
        <v>06363391001</v>
      </c>
      <c r="C15" t="s">
        <v>15</v>
      </c>
      <c r="D15" t="s">
        <v>48</v>
      </c>
      <c r="E15" t="s">
        <v>17</v>
      </c>
      <c r="F15" s="1" t="s">
        <v>21</v>
      </c>
      <c r="G15" t="s">
        <v>22</v>
      </c>
      <c r="H15">
        <v>1096.93</v>
      </c>
      <c r="I15" s="2">
        <v>42205</v>
      </c>
      <c r="J15" s="2">
        <v>42215</v>
      </c>
      <c r="K15">
        <v>1096.93</v>
      </c>
    </row>
    <row r="16" spans="1:11" x14ac:dyDescent="0.25">
      <c r="A16" t="str">
        <f>"X271A6EA94"</f>
        <v>X271A6EA94</v>
      </c>
      <c r="B16" t="str">
        <f t="shared" si="0"/>
        <v>06363391001</v>
      </c>
      <c r="C16" t="s">
        <v>15</v>
      </c>
      <c r="D16" t="s">
        <v>49</v>
      </c>
      <c r="E16" t="s">
        <v>17</v>
      </c>
      <c r="F16" s="1" t="s">
        <v>50</v>
      </c>
      <c r="G16" t="s">
        <v>51</v>
      </c>
      <c r="H16">
        <v>3166</v>
      </c>
      <c r="I16" s="2">
        <v>42219</v>
      </c>
      <c r="J16" s="2">
        <v>42223</v>
      </c>
      <c r="K16">
        <v>3166</v>
      </c>
    </row>
    <row r="17" spans="1:11" x14ac:dyDescent="0.25">
      <c r="A17" t="str">
        <f>"X4F146EA93"</f>
        <v>X4F146EA93</v>
      </c>
      <c r="B17" t="str">
        <f t="shared" si="0"/>
        <v>06363391001</v>
      </c>
      <c r="C17" t="s">
        <v>15</v>
      </c>
      <c r="D17" t="s">
        <v>52</v>
      </c>
      <c r="E17" t="s">
        <v>17</v>
      </c>
      <c r="F17" s="1" t="s">
        <v>25</v>
      </c>
      <c r="G17" t="s">
        <v>26</v>
      </c>
      <c r="H17">
        <v>375</v>
      </c>
      <c r="I17" s="2">
        <v>42219</v>
      </c>
      <c r="J17" s="2">
        <v>42249</v>
      </c>
      <c r="K17">
        <v>375</v>
      </c>
    </row>
    <row r="18" spans="1:11" x14ac:dyDescent="0.25">
      <c r="A18" t="str">
        <f>"ZB4160E6D3"</f>
        <v>ZB4160E6D3</v>
      </c>
      <c r="B18" t="str">
        <f t="shared" si="0"/>
        <v>06363391001</v>
      </c>
      <c r="C18" t="s">
        <v>15</v>
      </c>
      <c r="D18" t="s">
        <v>34</v>
      </c>
      <c r="E18" t="s">
        <v>17</v>
      </c>
      <c r="F18" s="1" t="s">
        <v>35</v>
      </c>
      <c r="G18" t="s">
        <v>36</v>
      </c>
      <c r="H18">
        <v>6624.8</v>
      </c>
      <c r="I18" s="2">
        <v>42263</v>
      </c>
      <c r="J18" s="2">
        <v>42268</v>
      </c>
      <c r="K18">
        <v>6624.8</v>
      </c>
    </row>
    <row r="19" spans="1:11" x14ac:dyDescent="0.25">
      <c r="A19" t="str">
        <f>"X0A146EAB9"</f>
        <v>X0A146EAB9</v>
      </c>
      <c r="B19" t="str">
        <f t="shared" si="0"/>
        <v>06363391001</v>
      </c>
      <c r="C19" t="s">
        <v>15</v>
      </c>
      <c r="D19" t="s">
        <v>34</v>
      </c>
      <c r="E19" t="s">
        <v>17</v>
      </c>
      <c r="F19" s="1" t="s">
        <v>53</v>
      </c>
      <c r="G19" t="s">
        <v>54</v>
      </c>
      <c r="H19">
        <v>1598.2</v>
      </c>
      <c r="I19" s="2">
        <v>42249</v>
      </c>
      <c r="J19" s="2">
        <v>42254</v>
      </c>
      <c r="K19">
        <v>1598.2</v>
      </c>
    </row>
    <row r="20" spans="1:11" x14ac:dyDescent="0.25">
      <c r="A20" t="str">
        <f>"ZC2167BCD0"</f>
        <v>ZC2167BCD0</v>
      </c>
      <c r="B20" t="str">
        <f t="shared" si="0"/>
        <v>06363391001</v>
      </c>
      <c r="C20" t="s">
        <v>15</v>
      </c>
      <c r="D20" t="s">
        <v>55</v>
      </c>
      <c r="E20" t="s">
        <v>17</v>
      </c>
      <c r="F20" s="1" t="s">
        <v>56</v>
      </c>
      <c r="G20" t="s">
        <v>57</v>
      </c>
      <c r="H20">
        <v>5364.33</v>
      </c>
      <c r="I20" s="2">
        <v>42290</v>
      </c>
      <c r="J20" s="2">
        <v>42308</v>
      </c>
      <c r="K20">
        <v>5364.32</v>
      </c>
    </row>
    <row r="21" spans="1:11" x14ac:dyDescent="0.25">
      <c r="A21" t="str">
        <f>"Z2E167BD1F"</f>
        <v>Z2E167BD1F</v>
      </c>
      <c r="B21" t="str">
        <f t="shared" si="0"/>
        <v>06363391001</v>
      </c>
      <c r="C21" t="s">
        <v>15</v>
      </c>
      <c r="D21" t="s">
        <v>55</v>
      </c>
      <c r="E21" t="s">
        <v>17</v>
      </c>
      <c r="F21" s="1" t="s">
        <v>58</v>
      </c>
      <c r="G21" t="s">
        <v>59</v>
      </c>
      <c r="H21">
        <v>255.04</v>
      </c>
      <c r="I21" s="2">
        <v>42290</v>
      </c>
      <c r="J21" s="2">
        <v>42308</v>
      </c>
      <c r="K21">
        <v>0</v>
      </c>
    </row>
    <row r="22" spans="1:11" x14ac:dyDescent="0.25">
      <c r="A22" t="str">
        <f>"Z3D1632A90"</f>
        <v>Z3D1632A90</v>
      </c>
      <c r="B22" t="str">
        <f t="shared" si="0"/>
        <v>06363391001</v>
      </c>
      <c r="C22" t="s">
        <v>15</v>
      </c>
      <c r="D22" t="s">
        <v>55</v>
      </c>
      <c r="E22" t="s">
        <v>17</v>
      </c>
      <c r="F22" s="1" t="s">
        <v>56</v>
      </c>
      <c r="G22" t="s">
        <v>57</v>
      </c>
      <c r="H22">
        <v>12078.89</v>
      </c>
      <c r="I22" s="2">
        <v>42270</v>
      </c>
      <c r="J22" s="2">
        <v>42282</v>
      </c>
      <c r="K22">
        <v>12078.88</v>
      </c>
    </row>
    <row r="23" spans="1:11" x14ac:dyDescent="0.25">
      <c r="A23" t="str">
        <f>"6374423444"</f>
        <v>6374423444</v>
      </c>
      <c r="B23" t="str">
        <f t="shared" si="0"/>
        <v>06363391001</v>
      </c>
      <c r="C23" t="s">
        <v>15</v>
      </c>
      <c r="D23" t="s">
        <v>60</v>
      </c>
      <c r="E23" t="s">
        <v>45</v>
      </c>
      <c r="F23" s="1" t="s">
        <v>61</v>
      </c>
      <c r="G23" t="s">
        <v>62</v>
      </c>
      <c r="H23">
        <v>58086</v>
      </c>
      <c r="I23" s="2">
        <v>42286</v>
      </c>
      <c r="J23" s="2">
        <v>42317</v>
      </c>
      <c r="K23">
        <v>57486</v>
      </c>
    </row>
    <row r="24" spans="1:11" x14ac:dyDescent="0.25">
      <c r="A24" t="str">
        <f>"Z0F172F36C"</f>
        <v>Z0F172F36C</v>
      </c>
      <c r="B24" t="str">
        <f t="shared" si="0"/>
        <v>06363391001</v>
      </c>
      <c r="C24" t="s">
        <v>15</v>
      </c>
      <c r="D24" t="s">
        <v>63</v>
      </c>
      <c r="E24" t="s">
        <v>17</v>
      </c>
      <c r="F24" s="1" t="s">
        <v>31</v>
      </c>
      <c r="G24" t="s">
        <v>32</v>
      </c>
      <c r="H24">
        <v>5360</v>
      </c>
      <c r="I24" s="2">
        <v>42327</v>
      </c>
      <c r="K24">
        <v>5360</v>
      </c>
    </row>
    <row r="25" spans="1:11" x14ac:dyDescent="0.25">
      <c r="A25" t="str">
        <f>"X5A146EA99"</f>
        <v>X5A146EA99</v>
      </c>
      <c r="B25" t="str">
        <f t="shared" si="0"/>
        <v>06363391001</v>
      </c>
      <c r="C25" t="s">
        <v>15</v>
      </c>
      <c r="D25" t="s">
        <v>64</v>
      </c>
      <c r="E25" t="s">
        <v>45</v>
      </c>
      <c r="F25" s="1" t="s">
        <v>65</v>
      </c>
      <c r="G25" t="s">
        <v>62</v>
      </c>
      <c r="H25">
        <v>12643.35</v>
      </c>
      <c r="I25" s="2">
        <v>42314</v>
      </c>
      <c r="J25" s="2">
        <v>42333</v>
      </c>
      <c r="K25">
        <v>12643.35</v>
      </c>
    </row>
    <row r="26" spans="1:11" x14ac:dyDescent="0.25">
      <c r="A26" t="str">
        <f>"ZF81735B2D"</f>
        <v>ZF81735B2D</v>
      </c>
      <c r="B26" t="str">
        <f t="shared" si="0"/>
        <v>06363391001</v>
      </c>
      <c r="C26" t="s">
        <v>15</v>
      </c>
      <c r="D26" t="s">
        <v>66</v>
      </c>
      <c r="E26" t="s">
        <v>17</v>
      </c>
      <c r="F26" s="1" t="s">
        <v>67</v>
      </c>
      <c r="G26" t="s">
        <v>68</v>
      </c>
      <c r="H26">
        <v>185</v>
      </c>
      <c r="I26" s="2">
        <v>42333</v>
      </c>
      <c r="K26">
        <v>185</v>
      </c>
    </row>
    <row r="27" spans="1:11" x14ac:dyDescent="0.25">
      <c r="A27" t="str">
        <f>"Z0D16CCF31"</f>
        <v>Z0D16CCF31</v>
      </c>
      <c r="B27" t="str">
        <f t="shared" si="0"/>
        <v>06363391001</v>
      </c>
      <c r="C27" t="s">
        <v>15</v>
      </c>
      <c r="D27" t="s">
        <v>69</v>
      </c>
      <c r="E27" t="s">
        <v>17</v>
      </c>
      <c r="F27" s="1" t="s">
        <v>70</v>
      </c>
      <c r="G27" t="s">
        <v>71</v>
      </c>
      <c r="H27">
        <v>94.26</v>
      </c>
      <c r="I27" s="2">
        <v>42306</v>
      </c>
      <c r="J27" s="2">
        <v>42335</v>
      </c>
      <c r="K27">
        <v>94.26</v>
      </c>
    </row>
    <row r="28" spans="1:11" x14ac:dyDescent="0.25">
      <c r="A28" t="str">
        <f>"Z0E162F5B2"</f>
        <v>Z0E162F5B2</v>
      </c>
      <c r="B28" t="str">
        <f t="shared" si="0"/>
        <v>06363391001</v>
      </c>
      <c r="C28" t="s">
        <v>15</v>
      </c>
      <c r="D28" t="s">
        <v>72</v>
      </c>
      <c r="E28" t="s">
        <v>17</v>
      </c>
      <c r="F28" s="1" t="s">
        <v>73</v>
      </c>
      <c r="G28" t="s">
        <v>74</v>
      </c>
      <c r="H28">
        <v>325</v>
      </c>
      <c r="I28" s="2">
        <v>42282</v>
      </c>
      <c r="K28">
        <v>325</v>
      </c>
    </row>
    <row r="29" spans="1:11" x14ac:dyDescent="0.25">
      <c r="A29" t="str">
        <f>"608326878E"</f>
        <v>608326878E</v>
      </c>
      <c r="B29" t="str">
        <f t="shared" si="0"/>
        <v>06363391001</v>
      </c>
      <c r="C29" t="s">
        <v>15</v>
      </c>
      <c r="D29" t="s">
        <v>75</v>
      </c>
      <c r="E29" t="s">
        <v>76</v>
      </c>
      <c r="F29" s="1" t="s">
        <v>77</v>
      </c>
      <c r="G29" t="s">
        <v>78</v>
      </c>
      <c r="H29">
        <v>0</v>
      </c>
      <c r="I29" s="2">
        <v>42012</v>
      </c>
      <c r="J29" s="2">
        <v>42018</v>
      </c>
      <c r="K29">
        <v>2451.27</v>
      </c>
    </row>
    <row r="30" spans="1:11" x14ac:dyDescent="0.25">
      <c r="A30" t="str">
        <f>"6137427CF8"</f>
        <v>6137427CF8</v>
      </c>
      <c r="B30" t="str">
        <f t="shared" si="0"/>
        <v>06363391001</v>
      </c>
      <c r="C30" t="s">
        <v>15</v>
      </c>
      <c r="D30" t="s">
        <v>79</v>
      </c>
      <c r="E30" t="s">
        <v>76</v>
      </c>
      <c r="F30" s="1" t="s">
        <v>77</v>
      </c>
      <c r="G30" t="s">
        <v>78</v>
      </c>
      <c r="H30">
        <v>0</v>
      </c>
      <c r="I30" s="2">
        <v>42052</v>
      </c>
      <c r="J30" s="2">
        <v>42058</v>
      </c>
      <c r="K30">
        <v>2686.78</v>
      </c>
    </row>
    <row r="31" spans="1:11" x14ac:dyDescent="0.25">
      <c r="A31" t="str">
        <f>"60987786D0"</f>
        <v>60987786D0</v>
      </c>
      <c r="B31" t="str">
        <f t="shared" si="0"/>
        <v>06363391001</v>
      </c>
      <c r="C31" t="s">
        <v>15</v>
      </c>
      <c r="D31" t="s">
        <v>80</v>
      </c>
      <c r="E31" t="s">
        <v>76</v>
      </c>
      <c r="F31" s="1" t="s">
        <v>77</v>
      </c>
      <c r="G31" t="s">
        <v>78</v>
      </c>
      <c r="H31">
        <v>0</v>
      </c>
      <c r="I31" s="2">
        <v>42026</v>
      </c>
      <c r="J31" s="2">
        <v>42033</v>
      </c>
      <c r="K31">
        <v>4099.58</v>
      </c>
    </row>
    <row r="32" spans="1:11" x14ac:dyDescent="0.25">
      <c r="A32" t="str">
        <f>"X32146EA9A"</f>
        <v>X32146EA9A</v>
      </c>
      <c r="B32" t="str">
        <f t="shared" si="0"/>
        <v>06363391001</v>
      </c>
      <c r="C32" t="s">
        <v>15</v>
      </c>
      <c r="D32" t="s">
        <v>55</v>
      </c>
      <c r="E32" t="s">
        <v>17</v>
      </c>
      <c r="F32" s="1" t="s">
        <v>81</v>
      </c>
      <c r="G32" t="s">
        <v>82</v>
      </c>
      <c r="H32">
        <v>6886.77</v>
      </c>
      <c r="I32" s="2">
        <v>42249</v>
      </c>
      <c r="J32" s="2">
        <v>42261</v>
      </c>
      <c r="K32">
        <v>6886.77</v>
      </c>
    </row>
    <row r="33" spans="1:11" x14ac:dyDescent="0.25">
      <c r="A33" t="str">
        <f>"XD2146EA96"</f>
        <v>XD2146EA96</v>
      </c>
      <c r="B33" t="str">
        <f t="shared" si="0"/>
        <v>06363391001</v>
      </c>
      <c r="C33" t="s">
        <v>15</v>
      </c>
      <c r="D33" t="s">
        <v>34</v>
      </c>
      <c r="E33" t="s">
        <v>17</v>
      </c>
      <c r="F33" s="1" t="s">
        <v>53</v>
      </c>
      <c r="G33" t="s">
        <v>54</v>
      </c>
      <c r="H33">
        <v>183</v>
      </c>
      <c r="I33" s="2">
        <v>42227</v>
      </c>
      <c r="J33" s="2">
        <v>42235</v>
      </c>
      <c r="K33">
        <v>183</v>
      </c>
    </row>
    <row r="34" spans="1:11" x14ac:dyDescent="0.25">
      <c r="A34" t="str">
        <f>"XAB1219B22"</f>
        <v>XAB1219B22</v>
      </c>
      <c r="B34" t="str">
        <f t="shared" si="0"/>
        <v>06363391001</v>
      </c>
      <c r="C34" t="s">
        <v>15</v>
      </c>
      <c r="D34" t="s">
        <v>83</v>
      </c>
      <c r="E34" t="s">
        <v>17</v>
      </c>
      <c r="F34" s="1" t="s">
        <v>21</v>
      </c>
      <c r="G34" t="s">
        <v>22</v>
      </c>
      <c r="H34">
        <v>4000</v>
      </c>
      <c r="I34" s="2">
        <v>42006</v>
      </c>
      <c r="J34" s="2">
        <v>42014</v>
      </c>
      <c r="K34">
        <v>0</v>
      </c>
    </row>
    <row r="35" spans="1:11" x14ac:dyDescent="0.25">
      <c r="A35" t="str">
        <f>"63915222CF"</f>
        <v>63915222CF</v>
      </c>
      <c r="B35" t="str">
        <f t="shared" ref="B35:B66" si="1">"06363391001"</f>
        <v>06363391001</v>
      </c>
      <c r="C35" t="s">
        <v>15</v>
      </c>
      <c r="D35" t="s">
        <v>84</v>
      </c>
      <c r="E35" t="s">
        <v>45</v>
      </c>
      <c r="F35" s="1" t="s">
        <v>85</v>
      </c>
      <c r="G35" t="s">
        <v>36</v>
      </c>
      <c r="H35">
        <v>90000</v>
      </c>
      <c r="I35" s="2">
        <v>42340</v>
      </c>
      <c r="J35" s="2">
        <v>42735</v>
      </c>
      <c r="K35">
        <v>56482.6</v>
      </c>
    </row>
    <row r="36" spans="1:11" x14ac:dyDescent="0.25">
      <c r="A36" t="str">
        <f>"6309961889"</f>
        <v>6309961889</v>
      </c>
      <c r="B36" t="str">
        <f t="shared" si="1"/>
        <v>06363391001</v>
      </c>
      <c r="C36" t="s">
        <v>15</v>
      </c>
      <c r="D36" t="s">
        <v>86</v>
      </c>
      <c r="E36" t="s">
        <v>76</v>
      </c>
      <c r="F36" s="1" t="s">
        <v>87</v>
      </c>
      <c r="G36" t="s">
        <v>88</v>
      </c>
      <c r="H36">
        <v>9344.64</v>
      </c>
      <c r="I36" s="2">
        <v>42188</v>
      </c>
      <c r="J36" s="2">
        <v>43648</v>
      </c>
      <c r="K36">
        <v>7008.6</v>
      </c>
    </row>
    <row r="37" spans="1:11" x14ac:dyDescent="0.25">
      <c r="A37" t="str">
        <f>"630132738A"</f>
        <v>630132738A</v>
      </c>
      <c r="B37" t="str">
        <f t="shared" si="1"/>
        <v>06363391001</v>
      </c>
      <c r="C37" t="s">
        <v>15</v>
      </c>
      <c r="D37" t="s">
        <v>86</v>
      </c>
      <c r="E37" t="s">
        <v>76</v>
      </c>
      <c r="F37" s="1" t="s">
        <v>87</v>
      </c>
      <c r="G37" t="s">
        <v>88</v>
      </c>
      <c r="H37">
        <v>43276.800000000003</v>
      </c>
      <c r="I37" s="2">
        <v>42188</v>
      </c>
      <c r="J37" s="2">
        <v>43707</v>
      </c>
      <c r="K37">
        <v>32454.13</v>
      </c>
    </row>
    <row r="38" spans="1:11" x14ac:dyDescent="0.25">
      <c r="A38" t="str">
        <f>"Z1E162F616"</f>
        <v>Z1E162F616</v>
      </c>
      <c r="B38" t="str">
        <f t="shared" si="1"/>
        <v>06363391001</v>
      </c>
      <c r="C38" t="s">
        <v>15</v>
      </c>
      <c r="D38" t="s">
        <v>34</v>
      </c>
      <c r="E38" t="s">
        <v>17</v>
      </c>
      <c r="F38" s="1" t="s">
        <v>35</v>
      </c>
      <c r="G38" t="s">
        <v>36</v>
      </c>
      <c r="H38">
        <v>3024</v>
      </c>
      <c r="I38" s="2">
        <v>42285</v>
      </c>
      <c r="J38" s="2">
        <v>42291</v>
      </c>
      <c r="K38">
        <v>3024</v>
      </c>
    </row>
    <row r="39" spans="1:11" x14ac:dyDescent="0.25">
      <c r="A39" t="str">
        <f>"X06146EA82"</f>
        <v>X06146EA82</v>
      </c>
      <c r="B39" t="str">
        <f t="shared" si="1"/>
        <v>06363391001</v>
      </c>
      <c r="C39" t="s">
        <v>15</v>
      </c>
      <c r="D39" t="s">
        <v>89</v>
      </c>
      <c r="E39" t="s">
        <v>17</v>
      </c>
      <c r="F39" s="1" t="s">
        <v>25</v>
      </c>
      <c r="G39" t="s">
        <v>26</v>
      </c>
      <c r="H39">
        <v>477</v>
      </c>
      <c r="I39" s="2">
        <v>42149</v>
      </c>
      <c r="J39" s="2">
        <v>42167</v>
      </c>
      <c r="K39">
        <v>477</v>
      </c>
    </row>
    <row r="40" spans="1:11" x14ac:dyDescent="0.25">
      <c r="A40" t="str">
        <f>"X61146EA86"</f>
        <v>X61146EA86</v>
      </c>
      <c r="B40" t="str">
        <f t="shared" si="1"/>
        <v>06363391001</v>
      </c>
      <c r="C40" t="s">
        <v>15</v>
      </c>
      <c r="D40" t="s">
        <v>90</v>
      </c>
      <c r="E40" t="s">
        <v>17</v>
      </c>
      <c r="F40" s="1" t="s">
        <v>25</v>
      </c>
      <c r="G40" t="s">
        <v>26</v>
      </c>
      <c r="H40">
        <v>1000</v>
      </c>
      <c r="I40" s="2">
        <v>42184</v>
      </c>
      <c r="J40" s="2">
        <v>42200</v>
      </c>
      <c r="K40">
        <v>1000</v>
      </c>
    </row>
    <row r="41" spans="1:11" x14ac:dyDescent="0.25">
      <c r="A41" t="str">
        <f>"Z1D1767853"</f>
        <v>Z1D1767853</v>
      </c>
      <c r="B41" t="str">
        <f t="shared" si="1"/>
        <v>06363391001</v>
      </c>
      <c r="C41" t="s">
        <v>15</v>
      </c>
      <c r="D41" t="s">
        <v>91</v>
      </c>
      <c r="E41" t="s">
        <v>17</v>
      </c>
      <c r="F41" s="1" t="s">
        <v>92</v>
      </c>
      <c r="G41" t="s">
        <v>93</v>
      </c>
      <c r="H41">
        <v>3600</v>
      </c>
      <c r="I41" s="2">
        <v>42349</v>
      </c>
      <c r="J41" s="2">
        <v>42359</v>
      </c>
      <c r="K41">
        <v>3600</v>
      </c>
    </row>
    <row r="42" spans="1:11" x14ac:dyDescent="0.25">
      <c r="A42" t="str">
        <f>"X7C1219B36"</f>
        <v>X7C1219B36</v>
      </c>
      <c r="B42" t="str">
        <f t="shared" si="1"/>
        <v>06363391001</v>
      </c>
      <c r="C42" t="s">
        <v>15</v>
      </c>
      <c r="D42" t="s">
        <v>94</v>
      </c>
      <c r="E42" t="s">
        <v>17</v>
      </c>
      <c r="F42" s="1" t="s">
        <v>95</v>
      </c>
      <c r="G42" t="s">
        <v>96</v>
      </c>
      <c r="H42">
        <v>390</v>
      </c>
      <c r="I42" s="2">
        <v>42072</v>
      </c>
      <c r="J42" s="2">
        <v>42089</v>
      </c>
      <c r="K42">
        <v>390</v>
      </c>
    </row>
    <row r="43" spans="1:11" x14ac:dyDescent="0.25">
      <c r="A43" t="str">
        <f>"Z8816891A1"</f>
        <v>Z8816891A1</v>
      </c>
      <c r="B43" t="str">
        <f t="shared" si="1"/>
        <v>06363391001</v>
      </c>
      <c r="C43" t="s">
        <v>15</v>
      </c>
      <c r="D43" t="s">
        <v>37</v>
      </c>
      <c r="E43" t="s">
        <v>17</v>
      </c>
      <c r="F43" s="1" t="s">
        <v>97</v>
      </c>
      <c r="G43" t="s">
        <v>39</v>
      </c>
      <c r="H43">
        <v>200</v>
      </c>
      <c r="I43" s="2">
        <v>42306</v>
      </c>
      <c r="J43" s="2">
        <v>42367</v>
      </c>
      <c r="K43">
        <v>125</v>
      </c>
    </row>
    <row r="44" spans="1:11" x14ac:dyDescent="0.25">
      <c r="A44" t="str">
        <f>"XAC139F82A"</f>
        <v>XAC139F82A</v>
      </c>
      <c r="B44" t="str">
        <f t="shared" si="1"/>
        <v>06363391001</v>
      </c>
      <c r="C44" t="s">
        <v>15</v>
      </c>
      <c r="D44" t="s">
        <v>98</v>
      </c>
      <c r="E44" t="s">
        <v>17</v>
      </c>
      <c r="F44" s="1" t="s">
        <v>99</v>
      </c>
      <c r="G44" t="s">
        <v>100</v>
      </c>
      <c r="H44">
        <v>1900</v>
      </c>
      <c r="I44" s="2">
        <v>42093</v>
      </c>
      <c r="J44" s="2">
        <v>42094</v>
      </c>
      <c r="K44">
        <v>1900</v>
      </c>
    </row>
    <row r="45" spans="1:11" x14ac:dyDescent="0.25">
      <c r="A45" t="str">
        <f>"ZD416599A9"</f>
        <v>ZD416599A9</v>
      </c>
      <c r="B45" t="str">
        <f t="shared" si="1"/>
        <v>06363391001</v>
      </c>
      <c r="C45" t="s">
        <v>15</v>
      </c>
      <c r="D45" t="s">
        <v>101</v>
      </c>
      <c r="E45" t="s">
        <v>17</v>
      </c>
      <c r="F45" s="1" t="s">
        <v>102</v>
      </c>
      <c r="G45" t="s">
        <v>100</v>
      </c>
      <c r="H45">
        <v>3600</v>
      </c>
      <c r="I45" s="2">
        <v>42304</v>
      </c>
      <c r="J45" s="2">
        <v>42310</v>
      </c>
      <c r="K45">
        <v>3600</v>
      </c>
    </row>
    <row r="46" spans="1:11" x14ac:dyDescent="0.25">
      <c r="A46" t="str">
        <f>"ZD9163898E"</f>
        <v>ZD9163898E</v>
      </c>
      <c r="B46" t="str">
        <f t="shared" si="1"/>
        <v>06363391001</v>
      </c>
      <c r="C46" t="s">
        <v>15</v>
      </c>
      <c r="D46" t="s">
        <v>103</v>
      </c>
      <c r="E46" t="s">
        <v>17</v>
      </c>
      <c r="F46" s="1" t="s">
        <v>104</v>
      </c>
      <c r="G46" t="s">
        <v>105</v>
      </c>
      <c r="H46">
        <v>4024.5</v>
      </c>
      <c r="I46" s="2">
        <v>42285</v>
      </c>
      <c r="J46" s="2">
        <v>42286</v>
      </c>
      <c r="K46">
        <v>4024.5</v>
      </c>
    </row>
    <row r="47" spans="1:11" x14ac:dyDescent="0.25">
      <c r="A47" t="str">
        <f>"XC11219B2E"</f>
        <v>XC11219B2E</v>
      </c>
      <c r="B47" t="str">
        <f t="shared" si="1"/>
        <v>06363391001</v>
      </c>
      <c r="C47" t="s">
        <v>15</v>
      </c>
      <c r="D47" t="s">
        <v>106</v>
      </c>
      <c r="E47" t="s">
        <v>17</v>
      </c>
      <c r="F47" s="1" t="s">
        <v>107</v>
      </c>
      <c r="G47" t="s">
        <v>108</v>
      </c>
      <c r="H47">
        <v>2150.25</v>
      </c>
      <c r="I47" s="2">
        <v>42051</v>
      </c>
      <c r="J47" s="2">
        <v>42055</v>
      </c>
      <c r="K47">
        <v>2150.25</v>
      </c>
    </row>
    <row r="48" spans="1:11" x14ac:dyDescent="0.25">
      <c r="A48" t="str">
        <f>"XFA146EA95"</f>
        <v>XFA146EA95</v>
      </c>
      <c r="B48" t="str">
        <f t="shared" si="1"/>
        <v>06363391001</v>
      </c>
      <c r="C48" t="s">
        <v>15</v>
      </c>
      <c r="D48" t="s">
        <v>109</v>
      </c>
      <c r="E48" t="s">
        <v>17</v>
      </c>
      <c r="F48" s="1" t="s">
        <v>110</v>
      </c>
      <c r="G48" t="s">
        <v>111</v>
      </c>
      <c r="H48">
        <v>1100</v>
      </c>
      <c r="I48" s="2">
        <v>42261</v>
      </c>
      <c r="J48" s="2">
        <v>42261</v>
      </c>
      <c r="K48">
        <v>1100</v>
      </c>
    </row>
    <row r="49" spans="1:11" x14ac:dyDescent="0.25">
      <c r="A49" t="str">
        <f>"X84139F82B"</f>
        <v>X84139F82B</v>
      </c>
      <c r="B49" t="str">
        <f t="shared" si="1"/>
        <v>06363391001</v>
      </c>
      <c r="C49" t="s">
        <v>15</v>
      </c>
      <c r="D49" t="s">
        <v>112</v>
      </c>
      <c r="E49" t="s">
        <v>17</v>
      </c>
      <c r="F49" s="1" t="s">
        <v>113</v>
      </c>
      <c r="G49" t="s">
        <v>114</v>
      </c>
      <c r="H49">
        <v>1080</v>
      </c>
      <c r="I49" s="2">
        <v>42089</v>
      </c>
      <c r="J49" s="2">
        <v>42130</v>
      </c>
      <c r="K49">
        <v>944.53</v>
      </c>
    </row>
    <row r="50" spans="1:11" x14ac:dyDescent="0.25">
      <c r="A50" t="str">
        <f>"XDE1219B27"</f>
        <v>XDE1219B27</v>
      </c>
      <c r="B50" t="str">
        <f t="shared" si="1"/>
        <v>06363391001</v>
      </c>
      <c r="C50" t="s">
        <v>15</v>
      </c>
      <c r="D50" t="s">
        <v>115</v>
      </c>
      <c r="E50" t="s">
        <v>17</v>
      </c>
      <c r="F50" s="1" t="s">
        <v>116</v>
      </c>
      <c r="G50" t="s">
        <v>117</v>
      </c>
      <c r="H50">
        <v>18240</v>
      </c>
      <c r="I50" s="2">
        <v>41975</v>
      </c>
      <c r="J50" s="2">
        <v>41992</v>
      </c>
      <c r="K50">
        <v>18240</v>
      </c>
    </row>
    <row r="51" spans="1:11" x14ac:dyDescent="0.25">
      <c r="A51" t="str">
        <f>"X01139F828"</f>
        <v>X01139F828</v>
      </c>
      <c r="B51" t="str">
        <f t="shared" si="1"/>
        <v>06363391001</v>
      </c>
      <c r="C51" t="s">
        <v>15</v>
      </c>
      <c r="D51" t="s">
        <v>118</v>
      </c>
      <c r="E51" t="s">
        <v>17</v>
      </c>
      <c r="F51" s="1" t="s">
        <v>119</v>
      </c>
      <c r="G51" t="s">
        <v>120</v>
      </c>
      <c r="H51">
        <v>592.5</v>
      </c>
      <c r="I51" s="2">
        <v>42079</v>
      </c>
      <c r="J51" s="2">
        <v>42107</v>
      </c>
      <c r="K51">
        <v>592.5</v>
      </c>
    </row>
    <row r="52" spans="1:11" x14ac:dyDescent="0.25">
      <c r="A52" t="str">
        <f>"XD9146EA83"</f>
        <v>XD9146EA83</v>
      </c>
      <c r="B52" t="str">
        <f t="shared" si="1"/>
        <v>06363391001</v>
      </c>
      <c r="C52" t="s">
        <v>15</v>
      </c>
      <c r="D52" t="s">
        <v>121</v>
      </c>
      <c r="E52" t="s">
        <v>17</v>
      </c>
      <c r="F52" s="1" t="s">
        <v>122</v>
      </c>
      <c r="G52" t="s">
        <v>123</v>
      </c>
      <c r="H52">
        <v>541</v>
      </c>
      <c r="I52" s="2">
        <v>42149</v>
      </c>
      <c r="J52" s="2">
        <v>42153</v>
      </c>
      <c r="K52">
        <v>541</v>
      </c>
    </row>
    <row r="53" spans="1:11" x14ac:dyDescent="0.25">
      <c r="A53" t="str">
        <f>"Z02167126D"</f>
        <v>Z02167126D</v>
      </c>
      <c r="B53" t="str">
        <f t="shared" si="1"/>
        <v>06363391001</v>
      </c>
      <c r="C53" t="s">
        <v>15</v>
      </c>
      <c r="D53" t="s">
        <v>124</v>
      </c>
      <c r="E53" t="s">
        <v>17</v>
      </c>
      <c r="F53" s="1" t="s">
        <v>125</v>
      </c>
      <c r="G53" t="s">
        <v>62</v>
      </c>
      <c r="H53">
        <v>14225.61</v>
      </c>
      <c r="I53" s="2">
        <v>42286</v>
      </c>
      <c r="J53" s="2">
        <v>42306</v>
      </c>
      <c r="K53">
        <v>14225.61</v>
      </c>
    </row>
    <row r="54" spans="1:11" x14ac:dyDescent="0.25">
      <c r="A54" t="str">
        <f>"ZA916CCF14"</f>
        <v>ZA916CCF14</v>
      </c>
      <c r="B54" t="str">
        <f t="shared" si="1"/>
        <v>06363391001</v>
      </c>
      <c r="C54" t="s">
        <v>15</v>
      </c>
      <c r="D54" t="s">
        <v>126</v>
      </c>
      <c r="E54" t="s">
        <v>17</v>
      </c>
      <c r="F54" s="1" t="s">
        <v>127</v>
      </c>
      <c r="G54" t="s">
        <v>128</v>
      </c>
      <c r="H54">
        <v>1630</v>
      </c>
      <c r="I54" s="2">
        <v>42334</v>
      </c>
      <c r="J54" s="2">
        <v>42339</v>
      </c>
      <c r="K54">
        <v>1630</v>
      </c>
    </row>
    <row r="55" spans="1:11" x14ac:dyDescent="0.25">
      <c r="A55" t="str">
        <f>"6166332A22"</f>
        <v>6166332A22</v>
      </c>
      <c r="B55" t="str">
        <f t="shared" si="1"/>
        <v>06363391001</v>
      </c>
      <c r="C55" t="s">
        <v>15</v>
      </c>
      <c r="D55" t="s">
        <v>129</v>
      </c>
      <c r="E55" t="s">
        <v>45</v>
      </c>
      <c r="F55" s="1" t="s">
        <v>130</v>
      </c>
      <c r="G55" t="s">
        <v>131</v>
      </c>
      <c r="H55">
        <v>97000</v>
      </c>
      <c r="I55" s="2">
        <v>42135</v>
      </c>
      <c r="J55" s="2">
        <v>42307</v>
      </c>
      <c r="K55">
        <v>82095.31</v>
      </c>
    </row>
    <row r="56" spans="1:11" x14ac:dyDescent="0.25">
      <c r="A56" t="str">
        <f>"XAA146EA97"</f>
        <v>XAA146EA97</v>
      </c>
      <c r="B56" t="str">
        <f t="shared" si="1"/>
        <v>06363391001</v>
      </c>
      <c r="C56" t="s">
        <v>15</v>
      </c>
      <c r="D56" t="s">
        <v>132</v>
      </c>
      <c r="E56" t="s">
        <v>17</v>
      </c>
      <c r="F56" s="1" t="s">
        <v>119</v>
      </c>
      <c r="G56" t="s">
        <v>120</v>
      </c>
      <c r="H56">
        <v>1654.47</v>
      </c>
      <c r="I56" s="2">
        <v>42255</v>
      </c>
      <c r="J56" s="2">
        <v>42283</v>
      </c>
      <c r="K56">
        <v>1654.47</v>
      </c>
    </row>
    <row r="57" spans="1:11" x14ac:dyDescent="0.25">
      <c r="A57" t="str">
        <f>"X711219B30"</f>
        <v>X711219B30</v>
      </c>
      <c r="B57" t="str">
        <f t="shared" si="1"/>
        <v>06363391001</v>
      </c>
      <c r="C57" t="s">
        <v>15</v>
      </c>
      <c r="D57" t="s">
        <v>133</v>
      </c>
      <c r="E57" t="s">
        <v>17</v>
      </c>
      <c r="F57" s="1" t="s">
        <v>134</v>
      </c>
      <c r="G57" t="s">
        <v>32</v>
      </c>
      <c r="H57">
        <v>1740</v>
      </c>
      <c r="I57" s="2">
        <v>42037</v>
      </c>
      <c r="J57" s="2">
        <v>42073</v>
      </c>
      <c r="K57">
        <v>1740</v>
      </c>
    </row>
    <row r="58" spans="1:11" x14ac:dyDescent="0.25">
      <c r="A58" t="str">
        <f>"XBC146EA8A"</f>
        <v>XBC146EA8A</v>
      </c>
      <c r="B58" t="str">
        <f t="shared" si="1"/>
        <v>06363391001</v>
      </c>
      <c r="C58" t="s">
        <v>15</v>
      </c>
      <c r="D58" t="s">
        <v>135</v>
      </c>
      <c r="E58" t="s">
        <v>17</v>
      </c>
      <c r="F58" s="1" t="s">
        <v>25</v>
      </c>
      <c r="G58" t="s">
        <v>26</v>
      </c>
      <c r="H58">
        <v>1250</v>
      </c>
      <c r="I58" s="2">
        <v>42187</v>
      </c>
      <c r="J58" s="2">
        <v>42227</v>
      </c>
      <c r="K58">
        <v>1250</v>
      </c>
    </row>
    <row r="59" spans="1:11" x14ac:dyDescent="0.25">
      <c r="A59" t="str">
        <f>"Z9F166E86C"</f>
        <v>Z9F166E86C</v>
      </c>
      <c r="B59" t="str">
        <f t="shared" si="1"/>
        <v>06363391001</v>
      </c>
      <c r="C59" t="s">
        <v>15</v>
      </c>
      <c r="D59" t="s">
        <v>136</v>
      </c>
      <c r="E59" t="s">
        <v>17</v>
      </c>
      <c r="F59" s="1" t="s">
        <v>137</v>
      </c>
      <c r="G59" t="s">
        <v>138</v>
      </c>
      <c r="H59">
        <v>32428</v>
      </c>
      <c r="I59" s="2">
        <v>42287</v>
      </c>
      <c r="J59" s="2">
        <v>42314</v>
      </c>
      <c r="K59">
        <v>32428</v>
      </c>
    </row>
    <row r="60" spans="1:11" x14ac:dyDescent="0.25">
      <c r="A60" t="str">
        <f>"X9F146EA91"</f>
        <v>X9F146EA91</v>
      </c>
      <c r="B60" t="str">
        <f t="shared" si="1"/>
        <v>06363391001</v>
      </c>
      <c r="C60" t="s">
        <v>15</v>
      </c>
      <c r="D60" t="s">
        <v>139</v>
      </c>
      <c r="E60" t="s">
        <v>17</v>
      </c>
      <c r="F60" s="1" t="s">
        <v>140</v>
      </c>
      <c r="G60" t="s">
        <v>141</v>
      </c>
      <c r="H60">
        <v>940</v>
      </c>
      <c r="I60" s="2">
        <v>42217</v>
      </c>
      <c r="J60" s="2">
        <v>42217</v>
      </c>
      <c r="K60">
        <v>940</v>
      </c>
    </row>
    <row r="61" spans="1:11" x14ac:dyDescent="0.25">
      <c r="A61" t="str">
        <f>"X77146EA92"</f>
        <v>X77146EA92</v>
      </c>
      <c r="B61" t="str">
        <f t="shared" si="1"/>
        <v>06363391001</v>
      </c>
      <c r="C61" t="s">
        <v>15</v>
      </c>
      <c r="D61" t="s">
        <v>142</v>
      </c>
      <c r="E61" t="s">
        <v>17</v>
      </c>
      <c r="F61" s="1" t="s">
        <v>143</v>
      </c>
      <c r="G61" t="s">
        <v>144</v>
      </c>
      <c r="H61">
        <v>780</v>
      </c>
      <c r="I61" s="2">
        <v>42216</v>
      </c>
      <c r="J61" s="2">
        <v>42216</v>
      </c>
      <c r="K61">
        <v>780</v>
      </c>
    </row>
    <row r="62" spans="1:11" x14ac:dyDescent="0.25">
      <c r="A62" t="str">
        <f>"Z9717A66DO"</f>
        <v>Z9717A66DO</v>
      </c>
      <c r="B62" t="str">
        <f t="shared" si="1"/>
        <v>06363391001</v>
      </c>
      <c r="C62" t="s">
        <v>15</v>
      </c>
      <c r="D62" t="s">
        <v>145</v>
      </c>
      <c r="E62" t="s">
        <v>17</v>
      </c>
      <c r="F62" s="1" t="s">
        <v>31</v>
      </c>
      <c r="G62" t="s">
        <v>32</v>
      </c>
      <c r="H62">
        <v>1500</v>
      </c>
      <c r="I62" s="2">
        <v>42359</v>
      </c>
      <c r="J62" s="2">
        <v>42369</v>
      </c>
      <c r="K62">
        <v>1500</v>
      </c>
    </row>
    <row r="63" spans="1:11" x14ac:dyDescent="0.25">
      <c r="A63" t="str">
        <f>"0000000000"</f>
        <v>0000000000</v>
      </c>
      <c r="B63" t="str">
        <f t="shared" si="1"/>
        <v>06363391001</v>
      </c>
      <c r="C63" t="s">
        <v>15</v>
      </c>
      <c r="D63" t="s">
        <v>146</v>
      </c>
      <c r="E63" t="s">
        <v>17</v>
      </c>
      <c r="F63" s="1" t="s">
        <v>147</v>
      </c>
      <c r="G63" t="s">
        <v>148</v>
      </c>
      <c r="H63">
        <v>668.6</v>
      </c>
      <c r="I63" s="2">
        <v>42314</v>
      </c>
      <c r="J63" s="2">
        <v>42353</v>
      </c>
      <c r="K63">
        <v>668.6</v>
      </c>
    </row>
    <row r="64" spans="1:11" x14ac:dyDescent="0.25">
      <c r="A64" t="str">
        <f>"ZDC17D0958"</f>
        <v>ZDC17D0958</v>
      </c>
      <c r="B64" t="str">
        <f t="shared" si="1"/>
        <v>06363391001</v>
      </c>
      <c r="C64" t="s">
        <v>15</v>
      </c>
      <c r="D64" t="s">
        <v>149</v>
      </c>
      <c r="E64" t="s">
        <v>17</v>
      </c>
      <c r="F64" s="1" t="s">
        <v>150</v>
      </c>
      <c r="G64" t="s">
        <v>151</v>
      </c>
      <c r="H64">
        <v>340</v>
      </c>
      <c r="I64" s="2">
        <v>42377</v>
      </c>
      <c r="J64" s="2">
        <v>42382</v>
      </c>
      <c r="K64">
        <v>80</v>
      </c>
    </row>
    <row r="65" spans="1:11" x14ac:dyDescent="0.25">
      <c r="A65" t="str">
        <f>"ZE117AA4EB"</f>
        <v>ZE117AA4EB</v>
      </c>
      <c r="B65" t="str">
        <f t="shared" si="1"/>
        <v>06363391001</v>
      </c>
      <c r="C65" t="s">
        <v>15</v>
      </c>
      <c r="D65" t="s">
        <v>152</v>
      </c>
      <c r="E65" t="s">
        <v>17</v>
      </c>
      <c r="F65" s="1" t="s">
        <v>153</v>
      </c>
      <c r="G65" t="s">
        <v>154</v>
      </c>
      <c r="H65">
        <v>1575</v>
      </c>
      <c r="I65" s="2">
        <v>42401</v>
      </c>
      <c r="J65" s="2">
        <v>42412</v>
      </c>
      <c r="K65">
        <v>1575</v>
      </c>
    </row>
    <row r="66" spans="1:11" x14ac:dyDescent="0.25">
      <c r="A66" t="str">
        <f>"ZF3166A2E6"</f>
        <v>ZF3166A2E6</v>
      </c>
      <c r="B66" t="str">
        <f t="shared" si="1"/>
        <v>06363391001</v>
      </c>
      <c r="C66" t="s">
        <v>15</v>
      </c>
      <c r="D66" t="s">
        <v>155</v>
      </c>
      <c r="E66" t="s">
        <v>17</v>
      </c>
      <c r="F66" s="1" t="s">
        <v>156</v>
      </c>
      <c r="G66" t="s">
        <v>157</v>
      </c>
      <c r="H66">
        <v>440</v>
      </c>
      <c r="I66" s="2">
        <v>42286</v>
      </c>
      <c r="J66" s="2">
        <v>42339</v>
      </c>
      <c r="K66">
        <v>440</v>
      </c>
    </row>
    <row r="67" spans="1:11" x14ac:dyDescent="0.25">
      <c r="A67" t="str">
        <f>"ZAE172F323"</f>
        <v>ZAE172F323</v>
      </c>
      <c r="B67" t="str">
        <f t="shared" ref="B67:B87" si="2">"06363391001"</f>
        <v>06363391001</v>
      </c>
      <c r="C67" t="s">
        <v>15</v>
      </c>
      <c r="D67" t="s">
        <v>158</v>
      </c>
      <c r="E67" t="s">
        <v>17</v>
      </c>
      <c r="F67" s="1" t="s">
        <v>21</v>
      </c>
      <c r="G67" t="s">
        <v>22</v>
      </c>
      <c r="H67">
        <v>770</v>
      </c>
      <c r="I67" s="2">
        <v>42327</v>
      </c>
      <c r="J67" s="2">
        <v>42328</v>
      </c>
      <c r="K67">
        <v>770</v>
      </c>
    </row>
    <row r="68" spans="1:11" x14ac:dyDescent="0.25">
      <c r="A68" t="str">
        <f>"ZF3179C457"</f>
        <v>ZF3179C457</v>
      </c>
      <c r="B68" t="str">
        <f t="shared" si="2"/>
        <v>06363391001</v>
      </c>
      <c r="C68" t="s">
        <v>15</v>
      </c>
      <c r="D68" t="s">
        <v>159</v>
      </c>
      <c r="E68" t="s">
        <v>17</v>
      </c>
      <c r="F68" s="1" t="s">
        <v>160</v>
      </c>
      <c r="G68" t="s">
        <v>161</v>
      </c>
      <c r="H68">
        <v>1450</v>
      </c>
      <c r="I68" s="2">
        <v>42394</v>
      </c>
      <c r="J68" s="2">
        <v>42398</v>
      </c>
      <c r="K68">
        <v>1450</v>
      </c>
    </row>
    <row r="69" spans="1:11" x14ac:dyDescent="0.25">
      <c r="A69" t="str">
        <f>"ZEA179C3EO"</f>
        <v>ZEA179C3EO</v>
      </c>
      <c r="B69" t="str">
        <f t="shared" si="2"/>
        <v>06363391001</v>
      </c>
      <c r="C69" t="s">
        <v>15</v>
      </c>
      <c r="D69" t="s">
        <v>162</v>
      </c>
      <c r="E69" t="s">
        <v>17</v>
      </c>
      <c r="F69" s="1" t="s">
        <v>163</v>
      </c>
      <c r="G69" t="s">
        <v>164</v>
      </c>
      <c r="H69">
        <v>3750</v>
      </c>
      <c r="I69" s="2">
        <v>42380</v>
      </c>
      <c r="J69" s="2">
        <v>42389</v>
      </c>
      <c r="K69">
        <v>3750</v>
      </c>
    </row>
    <row r="70" spans="1:11" x14ac:dyDescent="0.25">
      <c r="A70" t="str">
        <f>"Z22166A36F"</f>
        <v>Z22166A36F</v>
      </c>
      <c r="B70" t="str">
        <f t="shared" si="2"/>
        <v>06363391001</v>
      </c>
      <c r="C70" t="s">
        <v>15</v>
      </c>
      <c r="D70" t="s">
        <v>165</v>
      </c>
      <c r="E70" t="s">
        <v>76</v>
      </c>
      <c r="F70" s="1" t="s">
        <v>77</v>
      </c>
      <c r="G70" t="s">
        <v>78</v>
      </c>
      <c r="H70">
        <v>0</v>
      </c>
      <c r="I70" s="2">
        <v>42285</v>
      </c>
      <c r="K70">
        <v>2499</v>
      </c>
    </row>
    <row r="71" spans="1:11" x14ac:dyDescent="0.25">
      <c r="A71" t="str">
        <f>"ZE11702479"</f>
        <v>ZE11702479</v>
      </c>
      <c r="B71" t="str">
        <f t="shared" si="2"/>
        <v>06363391001</v>
      </c>
      <c r="C71" t="s">
        <v>15</v>
      </c>
      <c r="D71" t="s">
        <v>166</v>
      </c>
      <c r="E71" t="s">
        <v>76</v>
      </c>
      <c r="F71" s="1" t="s">
        <v>77</v>
      </c>
      <c r="G71" t="s">
        <v>78</v>
      </c>
      <c r="H71">
        <v>0</v>
      </c>
      <c r="I71" s="2">
        <v>42324</v>
      </c>
      <c r="K71">
        <v>3265.94</v>
      </c>
    </row>
    <row r="72" spans="1:11" x14ac:dyDescent="0.25">
      <c r="A72" t="str">
        <f>"0000000000"</f>
        <v>0000000000</v>
      </c>
      <c r="B72" t="str">
        <f t="shared" si="2"/>
        <v>06363391001</v>
      </c>
      <c r="C72" t="s">
        <v>15</v>
      </c>
      <c r="D72" t="s">
        <v>167</v>
      </c>
      <c r="E72" t="s">
        <v>17</v>
      </c>
      <c r="F72" s="1" t="s">
        <v>168</v>
      </c>
      <c r="G72" t="s">
        <v>169</v>
      </c>
      <c r="H72">
        <v>584.08000000000004</v>
      </c>
      <c r="I72" s="2">
        <v>42052</v>
      </c>
      <c r="J72" s="2">
        <v>42052</v>
      </c>
      <c r="K72">
        <v>584.08000000000004</v>
      </c>
    </row>
    <row r="73" spans="1:11" x14ac:dyDescent="0.25">
      <c r="A73" t="str">
        <f>"X001219B20"</f>
        <v>X001219B20</v>
      </c>
      <c r="B73" t="str">
        <f t="shared" si="2"/>
        <v>06363391001</v>
      </c>
      <c r="C73" t="s">
        <v>15</v>
      </c>
      <c r="D73" t="s">
        <v>170</v>
      </c>
      <c r="E73" t="s">
        <v>45</v>
      </c>
      <c r="F73" s="1" t="s">
        <v>171</v>
      </c>
      <c r="G73" t="s">
        <v>172</v>
      </c>
      <c r="H73">
        <v>11744.28</v>
      </c>
      <c r="I73" s="2">
        <v>42074</v>
      </c>
      <c r="J73" s="2">
        <v>42265</v>
      </c>
      <c r="K73">
        <v>11744.28</v>
      </c>
    </row>
    <row r="74" spans="1:11" x14ac:dyDescent="0.25">
      <c r="A74" t="str">
        <f>"Z6D181B7FA"</f>
        <v>Z6D181B7FA</v>
      </c>
      <c r="B74" t="str">
        <f t="shared" si="2"/>
        <v>06363391001</v>
      </c>
      <c r="C74" t="s">
        <v>15</v>
      </c>
      <c r="D74" t="s">
        <v>173</v>
      </c>
      <c r="E74" t="s">
        <v>17</v>
      </c>
      <c r="F74" s="1" t="s">
        <v>174</v>
      </c>
      <c r="G74" t="s">
        <v>175</v>
      </c>
      <c r="H74">
        <v>75</v>
      </c>
      <c r="I74" s="2">
        <v>42354</v>
      </c>
      <c r="J74" s="2">
        <v>42354</v>
      </c>
      <c r="K74">
        <v>75</v>
      </c>
    </row>
    <row r="75" spans="1:11" x14ac:dyDescent="0.25">
      <c r="A75" t="str">
        <f>"ZB516E7CD1"</f>
        <v>ZB516E7CD1</v>
      </c>
      <c r="B75" t="str">
        <f t="shared" si="2"/>
        <v>06363391001</v>
      </c>
      <c r="C75" t="s">
        <v>15</v>
      </c>
      <c r="D75" t="s">
        <v>176</v>
      </c>
      <c r="E75" t="s">
        <v>17</v>
      </c>
      <c r="F75" s="1" t="s">
        <v>177</v>
      </c>
      <c r="G75" t="s">
        <v>178</v>
      </c>
      <c r="H75">
        <v>288</v>
      </c>
      <c r="I75" s="2">
        <v>42356</v>
      </c>
      <c r="J75" s="2">
        <v>42369</v>
      </c>
      <c r="K75">
        <v>288</v>
      </c>
    </row>
    <row r="76" spans="1:11" x14ac:dyDescent="0.25">
      <c r="A76" t="str">
        <f>"ZEE16EF612"</f>
        <v>ZEE16EF612</v>
      </c>
      <c r="B76" t="str">
        <f t="shared" si="2"/>
        <v>06363391001</v>
      </c>
      <c r="C76" t="s">
        <v>15</v>
      </c>
      <c r="D76" t="s">
        <v>179</v>
      </c>
      <c r="E76" t="s">
        <v>17</v>
      </c>
      <c r="F76" s="1" t="s">
        <v>21</v>
      </c>
      <c r="G76" t="s">
        <v>22</v>
      </c>
      <c r="H76">
        <v>3065.39</v>
      </c>
      <c r="I76" s="2">
        <v>42339</v>
      </c>
      <c r="J76" s="2">
        <v>42349</v>
      </c>
      <c r="K76">
        <v>2482.2800000000002</v>
      </c>
    </row>
    <row r="77" spans="1:11" x14ac:dyDescent="0.25">
      <c r="A77" t="str">
        <f>"X44146EA8D"</f>
        <v>X44146EA8D</v>
      </c>
      <c r="B77" t="str">
        <f t="shared" si="2"/>
        <v>06363391001</v>
      </c>
      <c r="C77" t="s">
        <v>15</v>
      </c>
      <c r="D77" t="s">
        <v>180</v>
      </c>
      <c r="E77" t="s">
        <v>17</v>
      </c>
      <c r="F77" s="1" t="s">
        <v>181</v>
      </c>
      <c r="G77" t="s">
        <v>182</v>
      </c>
      <c r="H77">
        <v>135</v>
      </c>
      <c r="I77" s="2">
        <v>42198</v>
      </c>
      <c r="J77" s="2">
        <v>42256</v>
      </c>
      <c r="K77">
        <v>135</v>
      </c>
    </row>
    <row r="78" spans="1:11" x14ac:dyDescent="0.25">
      <c r="A78" t="str">
        <f>"X94146EA8B"</f>
        <v>X94146EA8B</v>
      </c>
      <c r="B78" t="str">
        <f t="shared" si="2"/>
        <v>06363391001</v>
      </c>
      <c r="C78" t="s">
        <v>15</v>
      </c>
      <c r="D78" t="s">
        <v>183</v>
      </c>
      <c r="E78" t="s">
        <v>17</v>
      </c>
      <c r="F78" s="1" t="s">
        <v>184</v>
      </c>
      <c r="G78" t="s">
        <v>185</v>
      </c>
      <c r="H78">
        <v>9917.2900000000009</v>
      </c>
      <c r="I78" s="2">
        <v>42198</v>
      </c>
      <c r="J78" s="2">
        <v>42219</v>
      </c>
      <c r="K78">
        <v>9917.2900000000009</v>
      </c>
    </row>
    <row r="79" spans="1:11" x14ac:dyDescent="0.25">
      <c r="A79" t="str">
        <f>"ZE5183760E"</f>
        <v>ZE5183760E</v>
      </c>
      <c r="B79" t="str">
        <f t="shared" si="2"/>
        <v>06363391001</v>
      </c>
      <c r="C79" t="s">
        <v>15</v>
      </c>
      <c r="D79" t="s">
        <v>186</v>
      </c>
      <c r="E79" t="s">
        <v>17</v>
      </c>
      <c r="F79" s="1" t="s">
        <v>187</v>
      </c>
      <c r="G79" t="s">
        <v>128</v>
      </c>
      <c r="H79">
        <v>160</v>
      </c>
      <c r="I79" s="2">
        <v>42347</v>
      </c>
      <c r="J79" s="2">
        <v>42347</v>
      </c>
      <c r="K79">
        <v>160</v>
      </c>
    </row>
    <row r="80" spans="1:11" x14ac:dyDescent="0.25">
      <c r="A80" t="str">
        <f>"65162714F0"</f>
        <v>65162714F0</v>
      </c>
      <c r="B80" t="str">
        <f t="shared" si="2"/>
        <v>06363391001</v>
      </c>
      <c r="C80" t="s">
        <v>15</v>
      </c>
      <c r="D80" t="s">
        <v>188</v>
      </c>
      <c r="E80" t="s">
        <v>76</v>
      </c>
      <c r="F80" s="1" t="s">
        <v>189</v>
      </c>
      <c r="G80" t="s">
        <v>190</v>
      </c>
      <c r="H80">
        <v>0</v>
      </c>
      <c r="I80" s="2">
        <v>42401</v>
      </c>
      <c r="J80" s="2">
        <v>42766</v>
      </c>
      <c r="K80">
        <v>358416.61</v>
      </c>
    </row>
    <row r="81" spans="1:11" x14ac:dyDescent="0.25">
      <c r="A81" t="str">
        <f>"Z3216B6B73"</f>
        <v>Z3216B6B73</v>
      </c>
      <c r="B81" t="str">
        <f t="shared" si="2"/>
        <v>06363391001</v>
      </c>
      <c r="C81" t="s">
        <v>15</v>
      </c>
      <c r="D81" t="s">
        <v>191</v>
      </c>
      <c r="E81" t="s">
        <v>45</v>
      </c>
      <c r="F81" s="1" t="s">
        <v>192</v>
      </c>
      <c r="G81" t="s">
        <v>193</v>
      </c>
      <c r="H81">
        <v>13377.46</v>
      </c>
      <c r="I81" s="2">
        <v>42346</v>
      </c>
      <c r="J81" s="2">
        <v>42423</v>
      </c>
      <c r="K81">
        <v>13377.44</v>
      </c>
    </row>
    <row r="82" spans="1:11" x14ac:dyDescent="0.25">
      <c r="A82" t="str">
        <f>"ZCF173148B"</f>
        <v>ZCF173148B</v>
      </c>
      <c r="B82" t="str">
        <f t="shared" si="2"/>
        <v>06363391001</v>
      </c>
      <c r="C82" t="s">
        <v>15</v>
      </c>
      <c r="D82" t="s">
        <v>194</v>
      </c>
      <c r="E82" t="s">
        <v>76</v>
      </c>
      <c r="F82" s="1" t="s">
        <v>87</v>
      </c>
      <c r="G82" t="s">
        <v>88</v>
      </c>
      <c r="H82">
        <v>2438.88</v>
      </c>
      <c r="I82" s="2">
        <v>42366</v>
      </c>
      <c r="J82" s="2">
        <v>43826</v>
      </c>
      <c r="K82">
        <v>1676.84</v>
      </c>
    </row>
    <row r="83" spans="1:11" x14ac:dyDescent="0.25">
      <c r="A83" t="str">
        <f>"ZD2173145F"</f>
        <v>ZD2173145F</v>
      </c>
      <c r="B83" t="str">
        <f t="shared" si="2"/>
        <v>06363391001</v>
      </c>
      <c r="C83" t="s">
        <v>15</v>
      </c>
      <c r="D83" t="s">
        <v>86</v>
      </c>
      <c r="E83" t="s">
        <v>76</v>
      </c>
      <c r="F83" s="1" t="s">
        <v>195</v>
      </c>
      <c r="G83" t="s">
        <v>196</v>
      </c>
      <c r="H83">
        <v>7408.8</v>
      </c>
      <c r="I83" s="2">
        <v>42536</v>
      </c>
      <c r="J83" s="2">
        <v>44026</v>
      </c>
      <c r="K83">
        <v>4712.42</v>
      </c>
    </row>
    <row r="84" spans="1:11" x14ac:dyDescent="0.25">
      <c r="A84" t="str">
        <f>"6429634DD0"</f>
        <v>6429634DD0</v>
      </c>
      <c r="B84" t="str">
        <f t="shared" si="2"/>
        <v>06363391001</v>
      </c>
      <c r="C84" t="s">
        <v>15</v>
      </c>
      <c r="D84" t="s">
        <v>197</v>
      </c>
      <c r="E84" t="s">
        <v>45</v>
      </c>
      <c r="F84" s="1" t="s">
        <v>198</v>
      </c>
      <c r="G84" t="s">
        <v>57</v>
      </c>
      <c r="H84">
        <v>90000</v>
      </c>
      <c r="I84" s="2">
        <v>42326</v>
      </c>
      <c r="J84" s="2">
        <v>42580</v>
      </c>
      <c r="K84">
        <v>89991.86</v>
      </c>
    </row>
    <row r="85" spans="1:11" x14ac:dyDescent="0.25">
      <c r="A85" t="str">
        <f>"ZD517677EA"</f>
        <v>ZD517677EA</v>
      </c>
      <c r="B85" t="str">
        <f t="shared" si="2"/>
        <v>06363391001</v>
      </c>
      <c r="C85" t="s">
        <v>15</v>
      </c>
      <c r="D85" t="s">
        <v>199</v>
      </c>
      <c r="E85" t="s">
        <v>17</v>
      </c>
      <c r="F85" s="1" t="s">
        <v>200</v>
      </c>
      <c r="G85" t="s">
        <v>201</v>
      </c>
      <c r="H85">
        <v>976.12</v>
      </c>
      <c r="I85" s="2">
        <v>42348</v>
      </c>
      <c r="J85" s="2">
        <v>42348</v>
      </c>
      <c r="K85">
        <v>800.1</v>
      </c>
    </row>
    <row r="86" spans="1:11" x14ac:dyDescent="0.25">
      <c r="A86" t="str">
        <f>"X331219B25"</f>
        <v>X331219B25</v>
      </c>
      <c r="B86" t="str">
        <f t="shared" si="2"/>
        <v>06363391001</v>
      </c>
      <c r="C86" t="s">
        <v>15</v>
      </c>
      <c r="D86" t="s">
        <v>202</v>
      </c>
      <c r="E86" t="s">
        <v>45</v>
      </c>
      <c r="F86" s="1" t="s">
        <v>203</v>
      </c>
      <c r="G86" t="s">
        <v>204</v>
      </c>
      <c r="H86">
        <v>2000</v>
      </c>
      <c r="I86" s="2">
        <v>42023</v>
      </c>
      <c r="J86" s="2">
        <v>43118</v>
      </c>
      <c r="K86">
        <v>836</v>
      </c>
    </row>
    <row r="87" spans="1:11" x14ac:dyDescent="0.25">
      <c r="A87" t="str">
        <f>"6427794F65"</f>
        <v>6427794F65</v>
      </c>
      <c r="B87" t="str">
        <f t="shared" si="2"/>
        <v>06363391001</v>
      </c>
      <c r="C87" t="s">
        <v>15</v>
      </c>
      <c r="D87" t="s">
        <v>205</v>
      </c>
      <c r="E87" t="s">
        <v>45</v>
      </c>
      <c r="F87" s="1" t="s">
        <v>206</v>
      </c>
      <c r="G87" t="s">
        <v>185</v>
      </c>
      <c r="H87">
        <v>64460</v>
      </c>
      <c r="I87" s="2">
        <v>42335</v>
      </c>
      <c r="J87" s="2">
        <v>42400</v>
      </c>
      <c r="K87">
        <v>56272.13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toscana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2019-01-29T16:58:41Z</dcterms:created>
  <dcterms:modified xsi:type="dcterms:W3CDTF">2019-01-29T16:58:41Z</dcterms:modified>
</cp:coreProperties>
</file>