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7715" windowHeight="1074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</calcChain>
</file>

<file path=xl/sharedStrings.xml><?xml version="1.0" encoding="utf-8"?>
<sst xmlns="http://schemas.openxmlformats.org/spreadsheetml/2006/main" count="321" uniqueCount="176">
  <si>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</si>
  <si>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</si>
  <si>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</si>
  <si>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</si>
  <si>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</si>
  <si>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</si>
  <si>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</si>
  <si>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</si>
  <si>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</si>
  <si>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</si>
  <si>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</si>
  <si>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</si>
  <si>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</si>
  <si>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</si>
  <si>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</si>
  <si>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</si>
  <si>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RIPARAZIONE TUBAZIONE IMMOBILE PIAZZA MATTEOTTI MATERA</t>
  </si>
  <si>
    <t>23-AFFIDAMENTO IN ECONOMIA - AFFIDAMENTO DIRETTO</t>
  </si>
  <si>
    <t xml:space="preserve">NICOLETTI ALESSANDRO IMPIANTI IDRAULICI (CF: NCLLSN44S08F052S)
</t>
  </si>
  <si>
    <t>NICOLETTI ALESSANDRO IMPIANTI IDRAULICI (CF: NCLLSN44S08F052S)</t>
  </si>
  <si>
    <t>RIPRISTINO PARZIALE PAVIMENTAZIONE IMMOBILE VIA DEI MILLE</t>
  </si>
  <si>
    <t xml:space="preserve">SABIA DONATO (CF: SBADNT69H10G942F)
</t>
  </si>
  <si>
    <t>SABIA DONATO (CF: SBADNT69H10G942F)</t>
  </si>
  <si>
    <t>ACQUISTO ETICHETTE PER INVENTARIO</t>
  </si>
  <si>
    <t xml:space="preserve">CAPRIOLI SOLUTIONS S.R.L. (CF: 10892451005)
</t>
  </si>
  <si>
    <t>CAPRIOLI SOLUTIONS S.R.L. (CF: 10892451005)</t>
  </si>
  <si>
    <t>LAVORI URGENTI DISOCCLUSIONE DEI PLUVIALI E SISTEMAZIONE DELLA COPERTURA DELL'IMMOBILE DI MATERA</t>
  </si>
  <si>
    <t xml:space="preserve">DI CUIA COSTRUZIONI (CF: DCIFNC70A31F052O)
EDILIZIA FRATELLI SACCO srl (CF: 01099810770)
G.P,T. srls (CF: 07797560724)
STELLA COSTRUZIONI SRL (CF: 01296320771)
ZACCARIA VITO SRL (CF: 06505680725)
</t>
  </si>
  <si>
    <t>ZACCARIA VITO SRL (CF: 06505680725)</t>
  </si>
  <si>
    <t>COMPLETAMENTO LAVORI DI DISOCCLUSIONE PLUVIALI E SISTEMAZIONE COPERTURA IMMOBILE MATERA</t>
  </si>
  <si>
    <t xml:space="preserve">ZACCARIA VITO SRL (CF: 06505680725)
</t>
  </si>
  <si>
    <t>rimozione e ripristino delle tubazioni ammalorate al servizio di due fan coil posti al piano primo dellâ€™immobile sito in via dei Mille snc a Potenza</t>
  </si>
  <si>
    <t xml:space="preserve">TERMOIDRAULICA PACE DITTA INDIVIDUALE (CF: PCAGBT66B20G942N)
</t>
  </si>
  <si>
    <t>TERMOIDRAULICA PACE DITTA INDIVIDUALE (CF: PCAGBT66B20G942N)</t>
  </si>
  <si>
    <t>SOSTITUZIONE VETRO CAMERA FINESTRA STANZA N. 12 SESTO PIANO IMMOBILE VIA DEI MILLE POTENZA</t>
  </si>
  <si>
    <t xml:space="preserve">D'ANDREA CANIO (CF: DNDCNA49P16G942S)
</t>
  </si>
  <si>
    <t>D'ANDREA CANIO (CF: DNDCNA49P16G942S)</t>
  </si>
  <si>
    <t>ACQUISTO ROTOLI CARTA TERMICA SISTEMA ELIMINACODE ARGO</t>
  </si>
  <si>
    <t xml:space="preserve">SIGMA S.P.A. (CF: 01590580443)
</t>
  </si>
  <si>
    <t>SIGMA S.P.A. (CF: 01590580443)</t>
  </si>
  <si>
    <t>ACQUISTO COMPONENTI PER FAN-COIL AERMEC PER UFFICI DI POTENZA E MATERA</t>
  </si>
  <si>
    <t>22-PROCEDURA NEGOZIATA DERIVANTE DA AVVISI CON CUI SI INDICE LA GARA</t>
  </si>
  <si>
    <t xml:space="preserve">PEZZUTO OSVALDO &amp; C. SRL (CF: 02520610755)
</t>
  </si>
  <si>
    <t>PEZZUTO OSVALDO &amp; C. SRL (CF: 02520610755)</t>
  </si>
  <si>
    <t>ACQUISTO ARREDI A NORMA DP MATERA</t>
  </si>
  <si>
    <t xml:space="preserve">LAGUARDIA GIAMPIERO &amp; C. S.A.S. IL MOBILE PER L'ARREDAMENTO (CF: LGRGPR64T04G942S)
</t>
  </si>
  <si>
    <t>LAGUARDIA GIAMPIERO &amp; C. S.A.S. IL MOBILE PER L'ARREDAMENTO (CF: LGRGPR64T04G942S)</t>
  </si>
  <si>
    <t>VERIFICA BIENNALE ASCENSORI CORSO XVIII AGOSTO POTENZA</t>
  </si>
  <si>
    <t xml:space="preserve">E.L.T.I. Srl (CF: 05384711007)
</t>
  </si>
  <si>
    <t>E.L.T.I. Srl (CF: 05384711007)</t>
  </si>
  <si>
    <t>LAVORI URGENTI DI MANUTENZIONE ASCENSORI - CORSO XVIII AGOSTO POTENZA</t>
  </si>
  <si>
    <t xml:space="preserve">PARAVIA ELEVATORS' SERVICE SRL (CF: 00299810655)
</t>
  </si>
  <si>
    <t>PARAVIA ELEVATORS' SERVICE SRL (CF: 00299810655)</t>
  </si>
  <si>
    <t>MANUTENZIONE ASCENSORE - CORSO XVIII AGOSTO POTENZA</t>
  </si>
  <si>
    <t xml:space="preserve">Convenzione Energia Elettrica 14 - Lotto 7 Campania Basilicata </t>
  </si>
  <si>
    <t>26-AFFIDAMENTO DIRETTO IN ADESIONE AD ACCORDO QUADRO/CONVENZIONE</t>
  </si>
  <si>
    <t xml:space="preserve">ENEL ENERGIA SPA (CF: 06655971007)
</t>
  </si>
  <si>
    <t>ENEL ENERGIA SPA (CF: 06655971007)</t>
  </si>
  <si>
    <t>FORNITURA MATERIALE PUBBLICITARIO PER IL FISCO METTE LE RUOTE 2017</t>
  </si>
  <si>
    <t xml:space="preserve">CREAZIONI GRAFICHE SNC DI GIALLORENZO VALERIA E C. (CF: 01849260763)
</t>
  </si>
  <si>
    <t>CREAZIONI GRAFICHE SNC DI GIALLORENZO VALERIA E C. (CF: 01849260763)</t>
  </si>
  <si>
    <t>Intervento di riparazione lucernario via dei Mille Potenza</t>
  </si>
  <si>
    <t xml:space="preserve">COSTRUZIONI MARTINELLI DI MARTINELLI GIOVANNI ANTONIO (CF: MRTGNN53H24G942M)
</t>
  </si>
  <si>
    <t>COSTRUZIONI MARTINELLI DI MARTINELLI GIOVANNI ANTONIO (CF: MRTGNN53H24G942M)</t>
  </si>
  <si>
    <t>2017 - SERVIZIO DI APERTURA E CHIUSURA UFFICI DI VIA DEI MILLE E CORSO XVIII AGOSTO POTENZA</t>
  </si>
  <si>
    <t>08-AFFIDAMENTO IN ECONOMIA - COTTIMO FIDUCIARIO</t>
  </si>
  <si>
    <t xml:space="preserve">COSMOPOL BASILICATA S.R.L. (CF: 02893030649)
DISCOVERY SRL (CF: 00947770145)
FRECCE LUCANE SRL (CF: 01251480768)
SOCIETA' COOPERATIVA VIGILANZA CITTA' DI POTENZA (CF: 00869740761)
VULTUR SECURITY (CF: 01820620761)
</t>
  </si>
  <si>
    <t>SOCIETA' COOPERATIVA VIGILANZA CITTA' DI POTENZA (CF: 00869740761)</t>
  </si>
  <si>
    <t>Intervento manuntentivo gradino locale ascensori</t>
  </si>
  <si>
    <t>2017 - SFALCIO ERBA AREE ANTISTANTI IL PALZZO DI VIA DEI MILLE POTENZA</t>
  </si>
  <si>
    <t xml:space="preserve">AGRICOLTURA E GIARDINAGGIO SRL (CF: 01192920773)
IMPRESA SMART SRLS (CF: 01868600766)
SALVIN SRLS (CF: 01862750765)
STAGNO FRANCESCO SAVERIO (CF: STGFNC39T16F052F)
VALBASENTO SERVIZI SRL (CF: 01293370779)
</t>
  </si>
  <si>
    <t>IMPRESA SMART SRLS (CF: 01868600766)</t>
  </si>
  <si>
    <t xml:space="preserve">SERVIZIO DI BIGLIETTERIA PER VIAGGI DI MISSIONE </t>
  </si>
  <si>
    <t xml:space="preserve">AGENZIA VIAGGI ALIMATHA' (CF: GBLRCC68L19G942Z)
</t>
  </si>
  <si>
    <t>AGENZIA VIAGGI ALIMATHA' (CF: GBLRCC68L19G942Z)</t>
  </si>
  <si>
    <t>SERVIZIO DI APERTURA E CHIUSURA UFFICI DI VIA DEI MILLE E CORSO XVIII AGOSTO POTENZA</t>
  </si>
  <si>
    <t xml:space="preserve">COSMOPOL BASILICATA S.R.L. (CF: 02893030649)
</t>
  </si>
  <si>
    <t>COSMOPOL BASILICATA S.R.L. (CF: 02893030649)</t>
  </si>
  <si>
    <t>ACQUISTO COMPONENTI FANCOIL</t>
  </si>
  <si>
    <t xml:space="preserve">ENERGIA E AMBIENTE SRL (CF: 04347100754)
ENERMEA SRL (CF: 03561530712)
FUTURA ENERGIA SRL (CF: 02462730645)
GLOBO IMPIANTI SRL (CF: 01214850776)
PEZZUTO OSVALDO &amp; C. SRL (CF: 02520610755)
VALENTE SRL (CF: 02029060759)
</t>
  </si>
  <si>
    <t>SMALTIMENTO BOMBOLA GAS NAF S125 UBICATA PRESSO IL PALAZZO UFFICI DI CORSO XVIII AGOSTO POTENZA</t>
  </si>
  <si>
    <t xml:space="preserve">GIELLE DI LUIGI GALANTUCCI (CF: GLNLGU41P28I907Q)
</t>
  </si>
  <si>
    <t>GIELLE DI LUIGI GALANTUCCI (CF: GLNLGU41P28I907Q)</t>
  </si>
  <si>
    <t xml:space="preserve">AFFIDAMENTO DEL SERVIZIO DI VERIFICA BIENNALE ASCENSORI -PIAZZA MATTEOTTI - MATERA </t>
  </si>
  <si>
    <t xml:space="preserve">ENTE CERTIFICAZIONI SPA (CF: 10811841005)
</t>
  </si>
  <si>
    <t>ENTE CERTIFICAZIONI SPA (CF: 10811841005)</t>
  </si>
  <si>
    <t>LAVORI DI MANUTENZIONE ASCENSORI PARAVIA - CORSO XVIII AGOSTO POTENZA</t>
  </si>
  <si>
    <t>ODA 3782025 - BUONI PASTO LUGLIO DICEMBRE 2017</t>
  </si>
  <si>
    <t xml:space="preserve">SODEXO MOTIVATION SOLUTION ITALIA SRL (CF: 05892970152)
</t>
  </si>
  <si>
    <t>SODEXO MOTIVATION SOLUTION ITALIA SRL (CF: 05892970152)</t>
  </si>
  <si>
    <t>LAVORI DI MANUTENZIONE ASCENSORI "PARAVIA" -CORSO XVIII AGOSTO- POTENZA</t>
  </si>
  <si>
    <t>Gestione Integrata della Sicurezzo sui luoghi di lavoro</t>
  </si>
  <si>
    <t xml:space="preserve">EXITONE S.P.A. (CF: 07874490019)
</t>
  </si>
  <si>
    <t>EXITONE S.P.A. (CF: 07874490019)</t>
  </si>
  <si>
    <t>Lavori di riparazione porta di accesso al front-office dell'immobile di Via dei Mille, SNC Potenza</t>
  </si>
  <si>
    <t xml:space="preserve">LAURINO INFISSI S.R.L. (CF: 01735430769)
</t>
  </si>
  <si>
    <t>LAURINO INFISSI S.R.L. (CF: 01735430769)</t>
  </si>
  <si>
    <t>Intervento di riparazione del gruppo attacco motopompa dei Vigili del Fuoco presso l'immobile di Via dei Mille a Potenza</t>
  </si>
  <si>
    <t>Lavori di impermeabilizzazione terrazzo piano quarto per eliminazione infiltrazione presso l'immobile di Matera</t>
  </si>
  <si>
    <t xml:space="preserve">S.I.T.I. SRL (CF: 01141340776)
</t>
  </si>
  <si>
    <t>S.I.T.I. SRL (CF: 01141340776)</t>
  </si>
  <si>
    <t>CONTRATTO PER ASSISTENZA ALLE VISITE PERIODICHE SU N.2 ASCENSORI PARAVIA. IMMOBILE DI CORSO XVIII AGOSTO, POTENZA</t>
  </si>
  <si>
    <t>2016/2019 CONSEGNA A DOMICILIO DR BASILICATA E DP POTENZA</t>
  </si>
  <si>
    <t xml:space="preserve">POSTE ITALIANE SPA (CF: 97103880585)
</t>
  </si>
  <si>
    <t>POSTE ITALIANE SPA (CF: 97103880585)</t>
  </si>
  <si>
    <t>2016/2019 CONSEGNA A DOMICILIO POSTA MATERA</t>
  </si>
  <si>
    <t>Fornitura e posa in opera di una porta REI 120 autorimessa piano -1 immobile di Potenza via dei Mille</t>
  </si>
  <si>
    <t xml:space="preserve">INFISSI MODRONE S.R.L. (CF: 01689650768)
</t>
  </si>
  <si>
    <t>INFISSI MODRONE S.R.L. (CF: 01689650768)</t>
  </si>
  <si>
    <t>Sistemazione lastre di marmo ingresso principale immobile di Potenza Via dei Mille</t>
  </si>
  <si>
    <t>SERVIZIO DI BIGLIETTERIA PER VIAGGI DI MISSIONE</t>
  </si>
  <si>
    <t>PRIMO ACQUISTO CANCELLERIA ANNO 2017</t>
  </si>
  <si>
    <t xml:space="preserve">ALEX OFFICE &amp; BUSINESS DI CARMINE AVERSANO (CF: 01308430626)
EREDI ANTONIO ARCIERI SAS (CF: 00527560767)
GECAL  (CF: 08551090155)
PISANI SRL (CF: 01344240765)
VEMAR DI ANTONELLO VENTRE &amp; C.S.A.S (CF: 00825000763)
</t>
  </si>
  <si>
    <t>PISANI SRL (CF: 01344240765)</t>
  </si>
  <si>
    <t>CALDAIE A CONDENSAZIONE UFFICIO DI LAGONEGRO</t>
  </si>
  <si>
    <t xml:space="preserve">CIERI MARIO BRUNO IMPRESA INDIVIDUALE (CF: CRIMBR55H04G318R)
ING. ACUNTO SALVATORE E F.LLI SAS (CF: 01809150632)
MAGFIN SRL  (CF: 02642690784)
PROGRESS IMPIANTI GROUP SRL (CF: 04733250650)
</t>
  </si>
  <si>
    <t>ING. ACUNTO SALVATORE E F.LLI SAS (CF: 01809150632)</t>
  </si>
  <si>
    <t>SMALTIMENTO MATERIALE INFORMATICO OBSOLETO PRESSO LA SEDE DELL'UT LAGONEGRO</t>
  </si>
  <si>
    <t xml:space="preserve">ECOLOGICAL SYSTEMS S.R.L. (CF: 00971860762)
</t>
  </si>
  <si>
    <t>ECOLOGICAL SYSTEMS S.R.L. (CF: 00971860762)</t>
  </si>
  <si>
    <t>2017 - ACQUISTO BANDIERE PER GLI UFFICI DELLA BASILICATA</t>
  </si>
  <si>
    <t xml:space="preserve">E.NOVALI SNC DI NOVALI ALESSANDRO &amp; C. (CF: 01462770171)
</t>
  </si>
  <si>
    <t>E.NOVALI SNC DI NOVALI ALESSANDRO &amp; C. (CF: 01462770171)</t>
  </si>
  <si>
    <t xml:space="preserve">LAVORI DI ADEGUAMENTO DEL CABLAGGIO STRUTTURATO E DELL'IMPIANTO ELETTRICO ALLE ESIGENZE DELLâ€™AGENZIA DELLE ENTRATE DEI LOCALI POSTI AL PRIMO PIANO DEL PALAZZO DI CITTAâ€™ DI LAGONEGRO (PZ) PER IL TRASFERIMENTO DELLâ€™UFFICIO TERRITORIALE DI LAGONEGRO </t>
  </si>
  <si>
    <t xml:space="preserve">C.E.S.A.L. Snc (CF: 00739080760)
</t>
  </si>
  <si>
    <t>C.E.S.A.L. Snc (CF: 00739080760)</t>
  </si>
  <si>
    <t xml:space="preserve">LAVORI EDILI DI ADEGUAMENTO AL PRIMO PIANO DEL MUNICIPO DI LAGONEGRO PER IL TRASFERIMENTO DELL'UT DI LAGONEGRO (PZ) </t>
  </si>
  <si>
    <t xml:space="preserve">MB DI NICOLA MITIDIERI IMPRESA INDIVIDUALE (CF: MTDNCL82E15E409V)
</t>
  </si>
  <si>
    <t>MB DI NICOLA MITIDIERI IMPRESA INDIVIDUALE (CF: MTDNCL82E15E409V)</t>
  </si>
  <si>
    <t>SPOSTAMENTO IMPIANTO UDIENZA IMMOBILE DI POTENZA, VIA DEI MILLE</t>
  </si>
  <si>
    <t>Fornitura e posa in opera di cavo in fibra ottica per la unificazione di tre centri stella nell'immobile di Matera, Piazza Matteotti 18</t>
  </si>
  <si>
    <t>04-PROCEDURA NEGOZIATA SENZA PREVIA PUBBLICAZIONE DEL BANDO</t>
  </si>
  <si>
    <t xml:space="preserve">3N IMPIANTI SRL (CF: 05801100727)
C.E.S.A.L. Snc (CF: 00739080760)
ELETTRICA 2000 DI CEGLIE ANGELANTONIO (CF: 05151960720)
GECOPRA SRL (CF: 05614550639)
S.I.T.I. SRL (CF: 01141340776)
</t>
  </si>
  <si>
    <t>Fornitura, posa in opera e smaltimento di manichette e lance antincendio per l'immobile di Matera, Piazza Matteotti 18</t>
  </si>
  <si>
    <t xml:space="preserve">Giovanni Venneri &amp; C. Srl (CF: 01037640768)
</t>
  </si>
  <si>
    <t>Giovanni Venneri &amp; C. Srl (CF: 01037640768)</t>
  </si>
  <si>
    <t>Riparazione di infissi al servizio dell'immobile di Potenza, Via dei Mille</t>
  </si>
  <si>
    <t>FORNITURA BACHECHE E CASETTE SEGNALAZIONI/RECLAMI FRONT OFFICE UFFICI BASILICATA</t>
  </si>
  <si>
    <t xml:space="preserve">GRUPPO INDUSTRIALE FRANCO DIVISIONE CONTRACT SNC (CF: 00788090769)
VEMAR DI ANTONELLO VENTRE &amp; C.S.A.S (CF: 00825000763)
</t>
  </si>
  <si>
    <t>VEMAR DI ANTONELLO VENTRE &amp; C.S.A.S (CF: 00825000763)</t>
  </si>
  <si>
    <t>FORNITURA TIPI MOBILI ANNO 2018</t>
  </si>
  <si>
    <t xml:space="preserve">Istituto Poligrafico e Zecca dello Stato  (CF: 00399810589)
</t>
  </si>
  <si>
    <t>Istituto Poligrafico e Zecca dello Stato  (CF: 00399810589)</t>
  </si>
  <si>
    <t>FORNITURA TONER UFFICI REGIONE BASILICATA</t>
  </si>
  <si>
    <t xml:space="preserve">CARTO COPY SERVICE (CF: 04864781002)
CORPORATE EXPRESS SRL (CF: 00936630151)
EREDI ANTONIO ARCIERI SAS (CF: 00527560767)
ERREBIAN SPA (CF: 08397890586)
Toner Italia srl (CF: 01433030705)
</t>
  </si>
  <si>
    <t>CARTO COPY SERVICE (CF: 04864781002)</t>
  </si>
  <si>
    <t>Lavori di manutanzione - budget 2017 - per l'immobile sito in Matera, Piazza Matteotti 18</t>
  </si>
  <si>
    <t xml:space="preserve">CO.GE.CI.S. SRL (CF: 00623660776)
EDILIZIA FRATELLI SACCO srl (CF: 01099810770)
S.I.T.I. SRL (CF: 01141340776)
</t>
  </si>
  <si>
    <t>ACQUISTO BUONI PASTO ELETTRONICI 1 UFFICI REGIONE BASILICATA</t>
  </si>
  <si>
    <t xml:space="preserve">DAY RISTOSERVICE S.P.A. (CF: 03543000370)
</t>
  </si>
  <si>
    <t>DAY RISTOSERVICE S.P.A. (CF: 03543000370)</t>
  </si>
  <si>
    <t>ACQUISTO BUONI PASTO UFFICI REGIONE BASILICATA SECONDO SEMESTRE 2017</t>
  </si>
  <si>
    <t>FORNITURA CARTA UFFICI REGIONE BASILICATA</t>
  </si>
  <si>
    <t xml:space="preserve">MARGARITO ROBERTO S.A.S. (CF: 02666100751)
SI.EL.CO SRL (CF: 00614130128)
VEMAR DI ANTONELLO VENTRE &amp; C.S.A.S (CF: 00825000763)
</t>
  </si>
  <si>
    <t>SI.EL.CO SRL (CF: 00614130128)</t>
  </si>
  <si>
    <t>FORNITURA TENDE POTENZA - MATERA - POLICORO</t>
  </si>
  <si>
    <t xml:space="preserve">3T DEI F.LLI TATARANNI SNC (CF: 00509360772)
DANELLA SRL (CF: 01336830763)
PLASTIK LEGNO SNC di Gioscia Giuseppe &amp; Egidio (CF: 01043870763)
VEMAR DI ANTONELLO VENTRE &amp; C.S.A.S (CF: 00825000763)
visceglia snc (CF: 00585250772)
</t>
  </si>
  <si>
    <t>PLASTIK LEGNO SNC di Gioscia Giuseppe &amp; Egidio (CF: 01043870763)</t>
  </si>
  <si>
    <t>APERTURA E CHIUSURA PARTI COMUNI UFFICI MT</t>
  </si>
  <si>
    <t xml:space="preserve">ISTITUTO DI VIGILANZA METRONOTTE D.R.L. (CF: 00965950736)
</t>
  </si>
  <si>
    <t>ISTITUTO DI VIGILANZA METRONOTTE D.R.L. (CF: 00965950736)</t>
  </si>
  <si>
    <t>MANUTENZIONE RICEVITORI GPS</t>
  </si>
  <si>
    <t xml:space="preserve">Leica Geosystems SpA (CF: 12090330155)
</t>
  </si>
  <si>
    <t>Leica Geosystems SpA (CF: 12090330155)</t>
  </si>
  <si>
    <t>CARTA USO UFFICIO</t>
  </si>
  <si>
    <t xml:space="preserve">VEMAR DI ANTONELLO VENTRE &amp; C.S.A.S (CF: 00825000763)
</t>
  </si>
  <si>
    <t>2017 - FORNITURA TONER DRUM NON IN CONVENZIONE</t>
  </si>
  <si>
    <t xml:space="preserve">Buyonline (CF: 06285520968)
</t>
  </si>
  <si>
    <t>Buyonline (CF: 06285520968)</t>
  </si>
  <si>
    <t xml:space="preserve">NOLEGGIO FOTOCOPIATORE UPT MATERA </t>
  </si>
  <si>
    <t xml:space="preserve">RICOH ITALIA SRL (CF: 00748490158)
</t>
  </si>
  <si>
    <t>RICOH ITALIA SRL (CF: 00748490158)</t>
  </si>
  <si>
    <t xml:space="preserve">Acquisto Gas - Lotto 6 Campania Puglia Basilicata </t>
  </si>
  <si>
    <t xml:space="preserve">ESTRA ENERGIE SRL (CF: 01219980529)
</t>
  </si>
  <si>
    <t>ESTRA ENERGIE SRL (CF: 01219980529)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</si>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</sst>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D9" sqref="D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175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"Z321D0347C"</f>
        <v>Z321D0347C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614.16999999999996</v>
      </c>
      <c r="I3" s="2">
        <v>42758</v>
      </c>
      <c r="J3" s="2">
        <v>42766</v>
      </c>
      <c r="K3">
        <v>614.16999999999996</v>
      </c>
    </row>
    <row r="4" spans="1:11" x14ac:dyDescent="0.25">
      <c r="A4" t="str">
        <f>"Z901D0354F"</f>
        <v>Z901D0354F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900</v>
      </c>
      <c r="I4" s="2">
        <v>42758</v>
      </c>
      <c r="J4" s="2">
        <v>42766</v>
      </c>
      <c r="K4">
        <v>900</v>
      </c>
    </row>
    <row r="5" spans="1:11" x14ac:dyDescent="0.25">
      <c r="A5" t="str">
        <f>"Z2D1D59999"</f>
        <v>Z2D1D59999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349.1</v>
      </c>
      <c r="I5" s="2">
        <v>42779</v>
      </c>
      <c r="J5" s="2">
        <v>42794</v>
      </c>
      <c r="K5">
        <v>349.1</v>
      </c>
    </row>
    <row r="6" spans="1:11" x14ac:dyDescent="0.25">
      <c r="A6" t="str">
        <f>"Z2E1D5DD85"</f>
        <v>Z2E1D5DD85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7000</v>
      </c>
      <c r="I6" s="2">
        <v>42782</v>
      </c>
      <c r="J6" s="2">
        <v>42794</v>
      </c>
      <c r="K6">
        <v>7000</v>
      </c>
    </row>
    <row r="7" spans="1:11" x14ac:dyDescent="0.25">
      <c r="A7" t="str">
        <f>"ZBF1D86C56"</f>
        <v>ZBF1D86C56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28</v>
      </c>
      <c r="H7">
        <v>1000</v>
      </c>
      <c r="I7" s="2">
        <v>42794</v>
      </c>
      <c r="J7" s="2">
        <v>42797</v>
      </c>
      <c r="K7">
        <v>1000</v>
      </c>
    </row>
    <row r="8" spans="1:11" x14ac:dyDescent="0.25">
      <c r="A8" t="str">
        <f>"Z3F1CE48CA"</f>
        <v>Z3F1CE48CA</v>
      </c>
      <c r="B8" t="str">
        <f t="shared" si="0"/>
        <v>06363391001</v>
      </c>
      <c r="C8" t="s">
        <v>15</v>
      </c>
      <c r="D8" t="s">
        <v>31</v>
      </c>
      <c r="E8" t="s">
        <v>17</v>
      </c>
      <c r="F8" s="1" t="s">
        <v>32</v>
      </c>
      <c r="G8" t="s">
        <v>33</v>
      </c>
      <c r="H8">
        <v>1508.63</v>
      </c>
      <c r="I8" s="2">
        <v>42755</v>
      </c>
      <c r="J8" s="2">
        <v>42758</v>
      </c>
      <c r="K8">
        <v>1508.63</v>
      </c>
    </row>
    <row r="9" spans="1:11" x14ac:dyDescent="0.25">
      <c r="A9" t="str">
        <f>"Z021BFB85B"</f>
        <v>Z021BFB85B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230</v>
      </c>
      <c r="I9" s="2">
        <v>42814</v>
      </c>
      <c r="J9" s="2">
        <v>42825</v>
      </c>
      <c r="K9">
        <v>0</v>
      </c>
    </row>
    <row r="10" spans="1:11" x14ac:dyDescent="0.25">
      <c r="A10" t="str">
        <f>"Z0D1DD36F8"</f>
        <v>Z0D1DD36F8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1500</v>
      </c>
      <c r="I10" s="2">
        <v>42814</v>
      </c>
      <c r="J10" s="2">
        <v>42825</v>
      </c>
      <c r="K10">
        <v>1500</v>
      </c>
    </row>
    <row r="11" spans="1:11" x14ac:dyDescent="0.25">
      <c r="A11" t="str">
        <f>"Z691D7DA99"</f>
        <v>Z691D7DA99</v>
      </c>
      <c r="B11" t="str">
        <f t="shared" si="0"/>
        <v>06363391001</v>
      </c>
      <c r="C11" t="s">
        <v>15</v>
      </c>
      <c r="D11" t="s">
        <v>40</v>
      </c>
      <c r="E11" t="s">
        <v>41</v>
      </c>
      <c r="F11" s="1" t="s">
        <v>42</v>
      </c>
      <c r="G11" t="s">
        <v>43</v>
      </c>
      <c r="H11">
        <v>2208.7600000000002</v>
      </c>
      <c r="I11" s="2">
        <v>42802</v>
      </c>
      <c r="J11" s="2">
        <v>42822</v>
      </c>
      <c r="K11">
        <v>2208.75</v>
      </c>
    </row>
    <row r="12" spans="1:11" x14ac:dyDescent="0.25">
      <c r="A12" t="str">
        <f>"Z5420DEE0F"</f>
        <v>Z5420DEE0F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1600</v>
      </c>
      <c r="I12" s="2">
        <v>43061</v>
      </c>
      <c r="J12" s="2">
        <v>43100</v>
      </c>
      <c r="K12">
        <v>1600</v>
      </c>
    </row>
    <row r="13" spans="1:11" x14ac:dyDescent="0.25">
      <c r="A13" t="str">
        <f>"Z9D1DD4640"</f>
        <v>Z9D1DD4640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250</v>
      </c>
      <c r="I13" s="2">
        <v>42814</v>
      </c>
      <c r="J13" s="2">
        <v>42853</v>
      </c>
      <c r="K13">
        <v>250</v>
      </c>
    </row>
    <row r="14" spans="1:11" x14ac:dyDescent="0.25">
      <c r="A14" t="str">
        <f>"Z601D5D85E"</f>
        <v>Z601D5D85E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760</v>
      </c>
      <c r="I14" s="2">
        <v>42795</v>
      </c>
      <c r="J14" s="2">
        <v>42825</v>
      </c>
      <c r="K14">
        <v>760</v>
      </c>
    </row>
    <row r="15" spans="1:11" x14ac:dyDescent="0.25">
      <c r="A15" t="str">
        <f>"Z511E01023"</f>
        <v>Z511E01023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51</v>
      </c>
      <c r="G15" t="s">
        <v>52</v>
      </c>
      <c r="H15">
        <v>400</v>
      </c>
      <c r="I15" s="2">
        <v>42822</v>
      </c>
      <c r="J15" s="2">
        <v>42853</v>
      </c>
      <c r="K15">
        <v>400</v>
      </c>
    </row>
    <row r="16" spans="1:11" x14ac:dyDescent="0.25">
      <c r="A16" t="str">
        <f>"6956002271"</f>
        <v>6956002271</v>
      </c>
      <c r="B16" t="str">
        <f t="shared" si="0"/>
        <v>06363391001</v>
      </c>
      <c r="C16" t="s">
        <v>15</v>
      </c>
      <c r="D16" t="s">
        <v>54</v>
      </c>
      <c r="E16" t="s">
        <v>55</v>
      </c>
      <c r="F16" s="1" t="s">
        <v>56</v>
      </c>
      <c r="G16" t="s">
        <v>57</v>
      </c>
      <c r="H16">
        <v>0</v>
      </c>
      <c r="I16" s="2">
        <v>42826</v>
      </c>
      <c r="J16" s="2">
        <v>43190</v>
      </c>
      <c r="K16">
        <v>160703.34</v>
      </c>
    </row>
    <row r="17" spans="1:11" x14ac:dyDescent="0.25">
      <c r="A17" t="str">
        <f>"ZCD1E82ED1"</f>
        <v>ZCD1E82ED1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173</v>
      </c>
      <c r="I17" s="2">
        <v>42873</v>
      </c>
      <c r="J17" s="2">
        <v>42874</v>
      </c>
      <c r="K17">
        <v>173</v>
      </c>
    </row>
    <row r="18" spans="1:11" x14ac:dyDescent="0.25">
      <c r="A18" t="str">
        <f>"Z971E4B7A5"</f>
        <v>Z971E4B7A5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62</v>
      </c>
      <c r="G18" t="s">
        <v>63</v>
      </c>
      <c r="H18">
        <v>297.57</v>
      </c>
      <c r="I18" s="2">
        <v>42880</v>
      </c>
      <c r="J18" s="2">
        <v>42916</v>
      </c>
      <c r="K18">
        <v>297.57</v>
      </c>
    </row>
    <row r="19" spans="1:11" x14ac:dyDescent="0.25">
      <c r="A19" t="str">
        <f>"Z9A1D621D9"</f>
        <v>Z9A1D621D9</v>
      </c>
      <c r="B19" t="str">
        <f t="shared" si="0"/>
        <v>06363391001</v>
      </c>
      <c r="C19" t="s">
        <v>15</v>
      </c>
      <c r="D19" t="s">
        <v>64</v>
      </c>
      <c r="E19" t="s">
        <v>65</v>
      </c>
      <c r="F19" s="1" t="s">
        <v>66</v>
      </c>
      <c r="G19" t="s">
        <v>67</v>
      </c>
      <c r="H19">
        <v>9500</v>
      </c>
      <c r="I19" s="2">
        <v>42857</v>
      </c>
      <c r="J19" s="2">
        <v>43220</v>
      </c>
      <c r="K19">
        <v>9500</v>
      </c>
    </row>
    <row r="20" spans="1:11" x14ac:dyDescent="0.25">
      <c r="A20" t="str">
        <f>"Z001F0B017"</f>
        <v>Z001F0B017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21</v>
      </c>
      <c r="G20" t="s">
        <v>22</v>
      </c>
      <c r="H20">
        <v>85.1</v>
      </c>
      <c r="I20" s="2">
        <v>42922</v>
      </c>
      <c r="J20" s="2">
        <v>42923</v>
      </c>
      <c r="K20">
        <v>85.1</v>
      </c>
    </row>
    <row r="21" spans="1:11" x14ac:dyDescent="0.25">
      <c r="A21" t="str">
        <f>"Z4A1F14189"</f>
        <v>Z4A1F14189</v>
      </c>
      <c r="B21" t="str">
        <f t="shared" si="0"/>
        <v>06363391001</v>
      </c>
      <c r="C21" t="s">
        <v>15</v>
      </c>
      <c r="D21" t="s">
        <v>69</v>
      </c>
      <c r="E21" t="s">
        <v>41</v>
      </c>
      <c r="F21" s="1" t="s">
        <v>70</v>
      </c>
      <c r="G21" t="s">
        <v>71</v>
      </c>
      <c r="H21">
        <v>1150</v>
      </c>
      <c r="I21" s="2">
        <v>42919</v>
      </c>
      <c r="J21" s="2">
        <v>42947</v>
      </c>
      <c r="K21">
        <v>1150</v>
      </c>
    </row>
    <row r="22" spans="1:11" x14ac:dyDescent="0.25">
      <c r="A22" t="str">
        <f>"Z511D1D2C1"</f>
        <v>Z511D1D2C1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200</v>
      </c>
      <c r="I22" s="2">
        <v>42767</v>
      </c>
      <c r="J22" s="2">
        <v>42978</v>
      </c>
      <c r="K22">
        <v>56.56</v>
      </c>
    </row>
    <row r="23" spans="1:11" x14ac:dyDescent="0.25">
      <c r="A23" t="str">
        <f>"Z701D63DBF"</f>
        <v>Z701D63DBF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76</v>
      </c>
      <c r="G23" t="s">
        <v>77</v>
      </c>
      <c r="H23">
        <v>2683.32</v>
      </c>
      <c r="I23" s="2">
        <v>42795</v>
      </c>
      <c r="J23" s="2">
        <v>42855</v>
      </c>
      <c r="K23">
        <v>2683.32</v>
      </c>
    </row>
    <row r="24" spans="1:11" x14ac:dyDescent="0.25">
      <c r="A24" t="str">
        <f>"Z891CA3ADF"</f>
        <v>Z891CA3ADF</v>
      </c>
      <c r="B24" t="str">
        <f t="shared" si="0"/>
        <v>06363391001</v>
      </c>
      <c r="C24" t="s">
        <v>15</v>
      </c>
      <c r="D24" t="s">
        <v>78</v>
      </c>
      <c r="E24" t="s">
        <v>41</v>
      </c>
      <c r="F24" s="1" t="s">
        <v>79</v>
      </c>
      <c r="G24" t="s">
        <v>43</v>
      </c>
      <c r="H24">
        <v>1200</v>
      </c>
      <c r="I24" s="2">
        <v>42767</v>
      </c>
      <c r="J24" s="2">
        <v>42794</v>
      </c>
      <c r="K24">
        <v>1200</v>
      </c>
    </row>
    <row r="25" spans="1:11" x14ac:dyDescent="0.25">
      <c r="A25" t="str">
        <f>"ZE51EF669B"</f>
        <v>ZE51EF669B</v>
      </c>
      <c r="B25" t="str">
        <f t="shared" si="0"/>
        <v>06363391001</v>
      </c>
      <c r="C25" t="s">
        <v>15</v>
      </c>
      <c r="D25" t="s">
        <v>80</v>
      </c>
      <c r="E25" t="s">
        <v>17</v>
      </c>
      <c r="F25" s="1" t="s">
        <v>81</v>
      </c>
      <c r="G25" t="s">
        <v>82</v>
      </c>
      <c r="H25">
        <v>1037</v>
      </c>
      <c r="I25" s="2">
        <v>42905</v>
      </c>
      <c r="J25" s="2">
        <v>42923</v>
      </c>
      <c r="K25">
        <v>1037</v>
      </c>
    </row>
    <row r="26" spans="1:11" x14ac:dyDescent="0.25">
      <c r="A26" t="str">
        <f>"ZC91D034FC"</f>
        <v>ZC91D034FC</v>
      </c>
      <c r="B26" t="str">
        <f t="shared" si="0"/>
        <v>06363391001</v>
      </c>
      <c r="C26" t="s">
        <v>15</v>
      </c>
      <c r="D26" t="s">
        <v>83</v>
      </c>
      <c r="E26" t="s">
        <v>17</v>
      </c>
      <c r="F26" s="1" t="s">
        <v>84</v>
      </c>
      <c r="G26" t="s">
        <v>85</v>
      </c>
      <c r="H26">
        <v>680</v>
      </c>
      <c r="I26" s="2">
        <v>42851</v>
      </c>
      <c r="J26" s="2">
        <v>42947</v>
      </c>
      <c r="K26">
        <v>680</v>
      </c>
    </row>
    <row r="27" spans="1:11" x14ac:dyDescent="0.25">
      <c r="A27" t="str">
        <f>"Z831E300E3"</f>
        <v>Z831E300E3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51</v>
      </c>
      <c r="G27" t="s">
        <v>52</v>
      </c>
      <c r="H27">
        <v>640</v>
      </c>
      <c r="I27" s="2">
        <v>42887</v>
      </c>
      <c r="J27" s="2">
        <v>42916</v>
      </c>
      <c r="K27">
        <v>640</v>
      </c>
    </row>
    <row r="28" spans="1:11" x14ac:dyDescent="0.25">
      <c r="A28" t="str">
        <f>"71442093C5"</f>
        <v>71442093C5</v>
      </c>
      <c r="B28" t="str">
        <f t="shared" si="0"/>
        <v>06363391001</v>
      </c>
      <c r="C28" t="s">
        <v>15</v>
      </c>
      <c r="D28" t="s">
        <v>87</v>
      </c>
      <c r="E28" t="s">
        <v>55</v>
      </c>
      <c r="F28" s="1" t="s">
        <v>88</v>
      </c>
      <c r="G28" t="s">
        <v>89</v>
      </c>
      <c r="H28">
        <v>162629.4</v>
      </c>
      <c r="I28" s="2">
        <v>42930</v>
      </c>
      <c r="J28" s="2">
        <v>43100</v>
      </c>
      <c r="K28">
        <v>156910.42000000001</v>
      </c>
    </row>
    <row r="29" spans="1:11" x14ac:dyDescent="0.25">
      <c r="A29" t="str">
        <f>"Z831ED66DC"</f>
        <v>Z831ED66DC</v>
      </c>
      <c r="B29" t="str">
        <f t="shared" si="0"/>
        <v>06363391001</v>
      </c>
      <c r="C29" t="s">
        <v>15</v>
      </c>
      <c r="D29" t="s">
        <v>90</v>
      </c>
      <c r="E29" t="s">
        <v>17</v>
      </c>
      <c r="F29" s="1" t="s">
        <v>51</v>
      </c>
      <c r="G29" t="s">
        <v>52</v>
      </c>
      <c r="H29">
        <v>380</v>
      </c>
      <c r="I29" s="2">
        <v>42891</v>
      </c>
      <c r="J29" s="2">
        <v>42905</v>
      </c>
      <c r="K29">
        <v>380</v>
      </c>
    </row>
    <row r="30" spans="1:11" x14ac:dyDescent="0.25">
      <c r="A30" t="str">
        <f>"7070167660"</f>
        <v>7070167660</v>
      </c>
      <c r="B30" t="str">
        <f t="shared" si="0"/>
        <v>06363391001</v>
      </c>
      <c r="C30" t="s">
        <v>15</v>
      </c>
      <c r="D30" t="s">
        <v>91</v>
      </c>
      <c r="E30" t="s">
        <v>55</v>
      </c>
      <c r="F30" s="1" t="s">
        <v>92</v>
      </c>
      <c r="G30" t="s">
        <v>93</v>
      </c>
      <c r="H30">
        <v>65633.83</v>
      </c>
      <c r="I30" s="2">
        <v>42887</v>
      </c>
      <c r="K30">
        <v>15283.19</v>
      </c>
    </row>
    <row r="31" spans="1:11" x14ac:dyDescent="0.25">
      <c r="A31" t="str">
        <f>"Z1D1FCD717"</f>
        <v>Z1D1FCD717</v>
      </c>
      <c r="B31" t="str">
        <f t="shared" si="0"/>
        <v>06363391001</v>
      </c>
      <c r="C31" t="s">
        <v>15</v>
      </c>
      <c r="D31" t="s">
        <v>94</v>
      </c>
      <c r="E31" t="s">
        <v>17</v>
      </c>
      <c r="F31" s="1" t="s">
        <v>95</v>
      </c>
      <c r="G31" t="s">
        <v>96</v>
      </c>
      <c r="H31">
        <v>180</v>
      </c>
      <c r="I31" s="2">
        <v>42992</v>
      </c>
      <c r="J31" s="2">
        <v>42996</v>
      </c>
      <c r="K31">
        <v>180</v>
      </c>
    </row>
    <row r="32" spans="1:11" x14ac:dyDescent="0.25">
      <c r="A32" t="str">
        <f>"ZE51FBD04E"</f>
        <v>ZE51FBD04E</v>
      </c>
      <c r="B32" t="str">
        <f t="shared" si="0"/>
        <v>06363391001</v>
      </c>
      <c r="C32" t="s">
        <v>15</v>
      </c>
      <c r="D32" t="s">
        <v>97</v>
      </c>
      <c r="E32" t="s">
        <v>17</v>
      </c>
      <c r="F32" s="1" t="s">
        <v>32</v>
      </c>
      <c r="G32" t="s">
        <v>33</v>
      </c>
      <c r="H32">
        <v>170</v>
      </c>
      <c r="I32" s="2">
        <v>43003</v>
      </c>
      <c r="J32" s="2">
        <v>43005</v>
      </c>
      <c r="K32">
        <v>170</v>
      </c>
    </row>
    <row r="33" spans="1:11" x14ac:dyDescent="0.25">
      <c r="A33" t="str">
        <f>"Z561FF521C"</f>
        <v>Z561FF521C</v>
      </c>
      <c r="B33" t="str">
        <f t="shared" si="0"/>
        <v>06363391001</v>
      </c>
      <c r="C33" t="s">
        <v>15</v>
      </c>
      <c r="D33" t="s">
        <v>98</v>
      </c>
      <c r="E33" t="s">
        <v>17</v>
      </c>
      <c r="F33" s="1" t="s">
        <v>99</v>
      </c>
      <c r="G33" t="s">
        <v>100</v>
      </c>
      <c r="H33">
        <v>860</v>
      </c>
      <c r="I33" s="2">
        <v>43003</v>
      </c>
      <c r="J33" s="2">
        <v>43039</v>
      </c>
      <c r="K33">
        <v>860</v>
      </c>
    </row>
    <row r="34" spans="1:11" x14ac:dyDescent="0.25">
      <c r="A34" t="str">
        <f>"Z3C1FF2ABF"</f>
        <v>Z3C1FF2ABF</v>
      </c>
      <c r="B34" t="str">
        <f t="shared" si="0"/>
        <v>06363391001</v>
      </c>
      <c r="C34" t="s">
        <v>15</v>
      </c>
      <c r="D34" t="s">
        <v>101</v>
      </c>
      <c r="E34" t="s">
        <v>17</v>
      </c>
      <c r="F34" s="1" t="s">
        <v>51</v>
      </c>
      <c r="G34" t="s">
        <v>52</v>
      </c>
      <c r="H34">
        <v>130</v>
      </c>
      <c r="I34" s="2">
        <v>43012</v>
      </c>
      <c r="J34" s="2">
        <v>43039</v>
      </c>
      <c r="K34">
        <v>130</v>
      </c>
    </row>
    <row r="35" spans="1:11" x14ac:dyDescent="0.25">
      <c r="A35" t="str">
        <f>"Z631FD8EAD"</f>
        <v>Z631FD8EAD</v>
      </c>
      <c r="B35" t="str">
        <f t="shared" ref="B35:B63" si="1">"06363391001"</f>
        <v>06363391001</v>
      </c>
      <c r="C35" t="s">
        <v>15</v>
      </c>
      <c r="D35" t="s">
        <v>102</v>
      </c>
      <c r="E35" t="s">
        <v>17</v>
      </c>
      <c r="F35" s="1" t="s">
        <v>103</v>
      </c>
      <c r="G35" t="s">
        <v>104</v>
      </c>
      <c r="H35">
        <v>2340</v>
      </c>
      <c r="I35" s="2">
        <v>42538</v>
      </c>
      <c r="J35" s="2">
        <v>43632</v>
      </c>
      <c r="K35">
        <v>1857</v>
      </c>
    </row>
    <row r="36" spans="1:11" x14ac:dyDescent="0.25">
      <c r="A36" t="str">
        <f>"Z781FD8F6F"</f>
        <v>Z781FD8F6F</v>
      </c>
      <c r="B36" t="str">
        <f t="shared" si="1"/>
        <v>06363391001</v>
      </c>
      <c r="C36" t="s">
        <v>15</v>
      </c>
      <c r="D36" t="s">
        <v>105</v>
      </c>
      <c r="E36" t="s">
        <v>17</v>
      </c>
      <c r="F36" s="1" t="s">
        <v>103</v>
      </c>
      <c r="G36" t="s">
        <v>104</v>
      </c>
      <c r="H36">
        <v>2340</v>
      </c>
      <c r="I36" s="2">
        <v>42727</v>
      </c>
      <c r="J36" s="2">
        <v>43821</v>
      </c>
      <c r="K36">
        <v>1458</v>
      </c>
    </row>
    <row r="37" spans="1:11" x14ac:dyDescent="0.25">
      <c r="A37" t="str">
        <f>"ZAD1D51C48"</f>
        <v>ZAD1D51C48</v>
      </c>
      <c r="B37" t="str">
        <f t="shared" si="1"/>
        <v>06363391001</v>
      </c>
      <c r="C37" t="s">
        <v>15</v>
      </c>
      <c r="D37" t="s">
        <v>106</v>
      </c>
      <c r="E37" t="s">
        <v>17</v>
      </c>
      <c r="F37" s="1" t="s">
        <v>107</v>
      </c>
      <c r="G37" t="s">
        <v>108</v>
      </c>
      <c r="H37">
        <v>852</v>
      </c>
      <c r="I37" s="2">
        <v>42779</v>
      </c>
      <c r="J37" s="2">
        <v>42789</v>
      </c>
      <c r="K37">
        <v>852</v>
      </c>
    </row>
    <row r="38" spans="1:11" x14ac:dyDescent="0.25">
      <c r="A38" t="str">
        <f>"Z761FD717B"</f>
        <v>Z761FD717B</v>
      </c>
      <c r="B38" t="str">
        <f t="shared" si="1"/>
        <v>06363391001</v>
      </c>
      <c r="C38" t="s">
        <v>15</v>
      </c>
      <c r="D38" t="s">
        <v>109</v>
      </c>
      <c r="E38" t="s">
        <v>17</v>
      </c>
      <c r="F38" s="1" t="s">
        <v>62</v>
      </c>
      <c r="G38" t="s">
        <v>63</v>
      </c>
      <c r="H38">
        <v>297.8</v>
      </c>
      <c r="I38" s="2">
        <v>43026</v>
      </c>
      <c r="J38" s="2">
        <v>43036</v>
      </c>
      <c r="K38">
        <v>297.8</v>
      </c>
    </row>
    <row r="39" spans="1:11" x14ac:dyDescent="0.25">
      <c r="A39" t="str">
        <f>"ZE31FC66C2"</f>
        <v>ZE31FC66C2</v>
      </c>
      <c r="B39" t="str">
        <f t="shared" si="1"/>
        <v>06363391001</v>
      </c>
      <c r="C39" t="s">
        <v>15</v>
      </c>
      <c r="D39" t="s">
        <v>110</v>
      </c>
      <c r="E39" t="s">
        <v>17</v>
      </c>
      <c r="F39" s="1" t="s">
        <v>73</v>
      </c>
      <c r="G39" t="s">
        <v>74</v>
      </c>
      <c r="H39">
        <v>200</v>
      </c>
      <c r="I39" s="2">
        <v>42979</v>
      </c>
      <c r="J39" s="2">
        <v>43100</v>
      </c>
      <c r="K39">
        <v>31.99</v>
      </c>
    </row>
    <row r="40" spans="1:11" x14ac:dyDescent="0.25">
      <c r="A40" t="str">
        <f>"Z5C1F900F9"</f>
        <v>Z5C1F900F9</v>
      </c>
      <c r="B40" t="str">
        <f t="shared" si="1"/>
        <v>06363391001</v>
      </c>
      <c r="C40" t="s">
        <v>15</v>
      </c>
      <c r="D40" t="s">
        <v>111</v>
      </c>
      <c r="E40" t="s">
        <v>41</v>
      </c>
      <c r="F40" s="1" t="s">
        <v>112</v>
      </c>
      <c r="G40" t="s">
        <v>113</v>
      </c>
      <c r="H40">
        <v>2761.11</v>
      </c>
      <c r="I40" s="2">
        <v>42979</v>
      </c>
      <c r="J40" s="2">
        <v>42999</v>
      </c>
      <c r="K40">
        <v>2761.11</v>
      </c>
    </row>
    <row r="41" spans="1:11" x14ac:dyDescent="0.25">
      <c r="A41" t="str">
        <f>"Z311D27D8E"</f>
        <v>Z311D27D8E</v>
      </c>
      <c r="B41" t="str">
        <f t="shared" si="1"/>
        <v>06363391001</v>
      </c>
      <c r="C41" t="s">
        <v>15</v>
      </c>
      <c r="D41" t="s">
        <v>114</v>
      </c>
      <c r="E41" t="s">
        <v>41</v>
      </c>
      <c r="F41" s="1" t="s">
        <v>115</v>
      </c>
      <c r="G41" t="s">
        <v>116</v>
      </c>
      <c r="H41">
        <v>24498</v>
      </c>
      <c r="I41" s="2">
        <v>43006</v>
      </c>
      <c r="J41" s="2">
        <v>43039</v>
      </c>
      <c r="K41">
        <v>24498</v>
      </c>
    </row>
    <row r="42" spans="1:11" x14ac:dyDescent="0.25">
      <c r="A42" t="str">
        <f>"ZBC2040143"</f>
        <v>ZBC2040143</v>
      </c>
      <c r="B42" t="str">
        <f t="shared" si="1"/>
        <v>06363391001</v>
      </c>
      <c r="C42" t="s">
        <v>15</v>
      </c>
      <c r="D42" t="s">
        <v>117</v>
      </c>
      <c r="E42" t="s">
        <v>17</v>
      </c>
      <c r="F42" s="1" t="s">
        <v>118</v>
      </c>
      <c r="G42" t="s">
        <v>119</v>
      </c>
      <c r="H42">
        <v>540</v>
      </c>
      <c r="I42" s="2">
        <v>43020</v>
      </c>
      <c r="J42" s="2">
        <v>43062</v>
      </c>
      <c r="K42">
        <v>540</v>
      </c>
    </row>
    <row r="43" spans="1:11" x14ac:dyDescent="0.25">
      <c r="A43" t="str">
        <f>"Z1C20B6D6D"</f>
        <v>Z1C20B6D6D</v>
      </c>
      <c r="B43" t="str">
        <f t="shared" si="1"/>
        <v>06363391001</v>
      </c>
      <c r="C43" t="s">
        <v>15</v>
      </c>
      <c r="D43" t="s">
        <v>120</v>
      </c>
      <c r="E43" t="s">
        <v>17</v>
      </c>
      <c r="F43" s="1" t="s">
        <v>121</v>
      </c>
      <c r="G43" t="s">
        <v>122</v>
      </c>
      <c r="H43">
        <v>149.5</v>
      </c>
      <c r="I43" s="2">
        <v>43054</v>
      </c>
      <c r="J43" s="2">
        <v>43069</v>
      </c>
      <c r="K43">
        <v>149.5</v>
      </c>
    </row>
    <row r="44" spans="1:11" x14ac:dyDescent="0.25">
      <c r="A44" t="str">
        <f>"Z102092C9E"</f>
        <v>Z102092C9E</v>
      </c>
      <c r="B44" t="str">
        <f t="shared" si="1"/>
        <v>06363391001</v>
      </c>
      <c r="C44" t="s">
        <v>15</v>
      </c>
      <c r="D44" t="s">
        <v>123</v>
      </c>
      <c r="E44" t="s">
        <v>17</v>
      </c>
      <c r="F44" s="1" t="s">
        <v>124</v>
      </c>
      <c r="G44" t="s">
        <v>125</v>
      </c>
      <c r="H44">
        <v>12300</v>
      </c>
      <c r="I44" s="2">
        <v>43053</v>
      </c>
      <c r="J44" s="2">
        <v>43131</v>
      </c>
      <c r="K44">
        <v>12300</v>
      </c>
    </row>
    <row r="45" spans="1:11" x14ac:dyDescent="0.25">
      <c r="A45" t="str">
        <f>"Z902095ECE"</f>
        <v>Z902095ECE</v>
      </c>
      <c r="B45" t="str">
        <f t="shared" si="1"/>
        <v>06363391001</v>
      </c>
      <c r="C45" t="s">
        <v>15</v>
      </c>
      <c r="D45" t="s">
        <v>126</v>
      </c>
      <c r="E45" t="s">
        <v>17</v>
      </c>
      <c r="F45" s="1" t="s">
        <v>127</v>
      </c>
      <c r="G45" t="s">
        <v>128</v>
      </c>
      <c r="H45">
        <v>2500</v>
      </c>
      <c r="I45" s="2">
        <v>43053</v>
      </c>
      <c r="J45" s="2">
        <v>43131</v>
      </c>
      <c r="K45">
        <v>2500</v>
      </c>
    </row>
    <row r="46" spans="1:11" x14ac:dyDescent="0.25">
      <c r="A46" t="str">
        <f>"Z3221177AC"</f>
        <v>Z3221177AC</v>
      </c>
      <c r="B46" t="str">
        <f t="shared" si="1"/>
        <v>06363391001</v>
      </c>
      <c r="C46" t="s">
        <v>15</v>
      </c>
      <c r="D46" t="s">
        <v>129</v>
      </c>
      <c r="E46" t="s">
        <v>17</v>
      </c>
      <c r="F46" s="1" t="s">
        <v>124</v>
      </c>
      <c r="G46" t="s">
        <v>125</v>
      </c>
      <c r="H46">
        <v>210</v>
      </c>
      <c r="I46" s="2">
        <v>43089</v>
      </c>
      <c r="J46" s="2">
        <v>43098</v>
      </c>
      <c r="K46">
        <v>210</v>
      </c>
    </row>
    <row r="47" spans="1:11" x14ac:dyDescent="0.25">
      <c r="A47" t="str">
        <f>"ZA2202E0DC"</f>
        <v>ZA2202E0DC</v>
      </c>
      <c r="B47" t="str">
        <f t="shared" si="1"/>
        <v>06363391001</v>
      </c>
      <c r="C47" t="s">
        <v>15</v>
      </c>
      <c r="D47" t="s">
        <v>130</v>
      </c>
      <c r="E47" t="s">
        <v>131</v>
      </c>
      <c r="F47" s="1" t="s">
        <v>132</v>
      </c>
      <c r="G47" t="s">
        <v>125</v>
      </c>
      <c r="H47">
        <v>2995.16</v>
      </c>
      <c r="I47" s="2">
        <v>43097</v>
      </c>
      <c r="J47" s="2">
        <v>43131</v>
      </c>
      <c r="K47">
        <v>2995.16</v>
      </c>
    </row>
    <row r="48" spans="1:11" x14ac:dyDescent="0.25">
      <c r="A48" t="str">
        <f>"ZEF20E16DB"</f>
        <v>ZEF20E16DB</v>
      </c>
      <c r="B48" t="str">
        <f t="shared" si="1"/>
        <v>06363391001</v>
      </c>
      <c r="C48" t="s">
        <v>15</v>
      </c>
      <c r="D48" t="s">
        <v>133</v>
      </c>
      <c r="E48" t="s">
        <v>131</v>
      </c>
      <c r="F48" s="1" t="s">
        <v>134</v>
      </c>
      <c r="G48" t="s">
        <v>135</v>
      </c>
      <c r="H48">
        <v>2299</v>
      </c>
      <c r="I48" s="2">
        <v>43097</v>
      </c>
      <c r="J48" s="2">
        <v>43159</v>
      </c>
      <c r="K48">
        <v>2299</v>
      </c>
    </row>
    <row r="49" spans="1:11" x14ac:dyDescent="0.25">
      <c r="A49" t="str">
        <f>"Z0020005E3"</f>
        <v>Z0020005E3</v>
      </c>
      <c r="B49" t="str">
        <f t="shared" si="1"/>
        <v>06363391001</v>
      </c>
      <c r="C49" t="s">
        <v>15</v>
      </c>
      <c r="D49" t="s">
        <v>136</v>
      </c>
      <c r="E49" t="s">
        <v>17</v>
      </c>
      <c r="F49" s="1" t="s">
        <v>95</v>
      </c>
      <c r="G49" t="s">
        <v>96</v>
      </c>
      <c r="H49">
        <v>566</v>
      </c>
      <c r="I49" s="2">
        <v>43033</v>
      </c>
      <c r="J49" s="2">
        <v>43159</v>
      </c>
      <c r="K49">
        <v>566</v>
      </c>
    </row>
    <row r="50" spans="1:11" x14ac:dyDescent="0.25">
      <c r="A50" t="str">
        <f>"Z5D2075337"</f>
        <v>Z5D2075337</v>
      </c>
      <c r="B50" t="str">
        <f t="shared" si="1"/>
        <v>06363391001</v>
      </c>
      <c r="C50" t="s">
        <v>15</v>
      </c>
      <c r="D50" t="s">
        <v>137</v>
      </c>
      <c r="E50" t="s">
        <v>41</v>
      </c>
      <c r="F50" s="1" t="s">
        <v>138</v>
      </c>
      <c r="G50" t="s">
        <v>139</v>
      </c>
      <c r="H50">
        <v>1232</v>
      </c>
      <c r="I50" s="2">
        <v>43053</v>
      </c>
      <c r="J50" s="2">
        <v>43098</v>
      </c>
      <c r="K50">
        <v>1232</v>
      </c>
    </row>
    <row r="51" spans="1:11" x14ac:dyDescent="0.25">
      <c r="A51" t="str">
        <f>"ZCF20A71A6"</f>
        <v>ZCF20A71A6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141</v>
      </c>
      <c r="G51" t="s">
        <v>142</v>
      </c>
      <c r="H51">
        <v>96.4</v>
      </c>
      <c r="I51" s="2">
        <v>43048</v>
      </c>
      <c r="J51" s="2">
        <v>43100</v>
      </c>
      <c r="K51">
        <v>96.4</v>
      </c>
    </row>
    <row r="52" spans="1:11" x14ac:dyDescent="0.25">
      <c r="A52" t="str">
        <f>"Z652122E0F"</f>
        <v>Z652122E0F</v>
      </c>
      <c r="B52" t="str">
        <f t="shared" si="1"/>
        <v>06363391001</v>
      </c>
      <c r="C52" t="s">
        <v>15</v>
      </c>
      <c r="D52" t="s">
        <v>143</v>
      </c>
      <c r="E52" t="s">
        <v>41</v>
      </c>
      <c r="F52" s="1" t="s">
        <v>144</v>
      </c>
      <c r="G52" t="s">
        <v>145</v>
      </c>
      <c r="H52">
        <v>6377.88</v>
      </c>
      <c r="I52" s="2">
        <v>43096</v>
      </c>
      <c r="J52" s="2">
        <v>43124</v>
      </c>
      <c r="K52">
        <v>6377.88</v>
      </c>
    </row>
    <row r="53" spans="1:11" x14ac:dyDescent="0.25">
      <c r="A53" t="str">
        <f>"ZBC216771F"</f>
        <v>ZBC216771F</v>
      </c>
      <c r="B53" t="str">
        <f t="shared" si="1"/>
        <v>06363391001</v>
      </c>
      <c r="C53" t="s">
        <v>15</v>
      </c>
      <c r="D53" t="s">
        <v>146</v>
      </c>
      <c r="E53" t="s">
        <v>131</v>
      </c>
      <c r="F53" s="1" t="s">
        <v>147</v>
      </c>
      <c r="G53" t="s">
        <v>100</v>
      </c>
      <c r="H53">
        <v>27639</v>
      </c>
      <c r="I53" s="2">
        <v>43098</v>
      </c>
      <c r="J53" s="2">
        <v>43217</v>
      </c>
      <c r="K53">
        <v>27639</v>
      </c>
    </row>
    <row r="54" spans="1:11" x14ac:dyDescent="0.25">
      <c r="A54" t="str">
        <f>"7329091D36"</f>
        <v>7329091D36</v>
      </c>
      <c r="B54" t="str">
        <f t="shared" si="1"/>
        <v>06363391001</v>
      </c>
      <c r="C54" t="s">
        <v>15</v>
      </c>
      <c r="D54" t="s">
        <v>148</v>
      </c>
      <c r="E54" t="s">
        <v>55</v>
      </c>
      <c r="F54" s="1" t="s">
        <v>149</v>
      </c>
      <c r="G54" t="s">
        <v>150</v>
      </c>
      <c r="H54">
        <v>920969.46</v>
      </c>
      <c r="I54" s="2">
        <v>43101</v>
      </c>
      <c r="J54" s="2">
        <v>44196</v>
      </c>
      <c r="K54">
        <v>260511.48</v>
      </c>
    </row>
    <row r="55" spans="1:11" x14ac:dyDescent="0.25">
      <c r="A55" t="str">
        <f>"Z1020DD6D4"</f>
        <v>Z1020DD6D4</v>
      </c>
      <c r="B55" t="str">
        <f t="shared" si="1"/>
        <v>06363391001</v>
      </c>
      <c r="C55" t="s">
        <v>15</v>
      </c>
      <c r="D55" t="s">
        <v>151</v>
      </c>
      <c r="E55" t="s">
        <v>55</v>
      </c>
      <c r="F55" s="1" t="s">
        <v>88</v>
      </c>
      <c r="G55" t="s">
        <v>89</v>
      </c>
      <c r="H55">
        <v>35001.839999999997</v>
      </c>
      <c r="I55" s="2">
        <v>42887</v>
      </c>
      <c r="J55" s="2">
        <v>43100</v>
      </c>
      <c r="K55">
        <v>23169.119999999999</v>
      </c>
    </row>
    <row r="56" spans="1:11" x14ac:dyDescent="0.25">
      <c r="A56" t="str">
        <f>"ZEA212056E"</f>
        <v>ZEA212056E</v>
      </c>
      <c r="B56" t="str">
        <f t="shared" si="1"/>
        <v>06363391001</v>
      </c>
      <c r="C56" t="s">
        <v>15</v>
      </c>
      <c r="D56" t="s">
        <v>152</v>
      </c>
      <c r="E56" t="s">
        <v>41</v>
      </c>
      <c r="F56" s="1" t="s">
        <v>153</v>
      </c>
      <c r="G56" t="s">
        <v>154</v>
      </c>
      <c r="H56">
        <v>14612.25</v>
      </c>
      <c r="I56" s="2">
        <v>43096</v>
      </c>
      <c r="J56" s="2">
        <v>43098</v>
      </c>
      <c r="K56">
        <v>14612.25</v>
      </c>
    </row>
    <row r="57" spans="1:11" x14ac:dyDescent="0.25">
      <c r="A57" t="str">
        <f>"ZC4207FC2A"</f>
        <v>ZC4207FC2A</v>
      </c>
      <c r="B57" t="str">
        <f t="shared" si="1"/>
        <v>06363391001</v>
      </c>
      <c r="C57" t="s">
        <v>15</v>
      </c>
      <c r="D57" t="s">
        <v>155</v>
      </c>
      <c r="E57" t="s">
        <v>41</v>
      </c>
      <c r="F57" s="1" t="s">
        <v>156</v>
      </c>
      <c r="G57" t="s">
        <v>157</v>
      </c>
      <c r="H57">
        <v>14901.25</v>
      </c>
      <c r="I57" s="2">
        <v>43097</v>
      </c>
      <c r="J57" s="2">
        <v>43098</v>
      </c>
      <c r="K57">
        <v>14901.25</v>
      </c>
    </row>
    <row r="58" spans="1:11" x14ac:dyDescent="0.25">
      <c r="A58" t="str">
        <f>"Z50215F215"</f>
        <v>Z50215F215</v>
      </c>
      <c r="B58" t="str">
        <f t="shared" si="1"/>
        <v>06363391001</v>
      </c>
      <c r="C58" t="s">
        <v>15</v>
      </c>
      <c r="D58" t="s">
        <v>158</v>
      </c>
      <c r="E58" t="s">
        <v>17</v>
      </c>
      <c r="F58" s="1" t="s">
        <v>159</v>
      </c>
      <c r="G58" t="s">
        <v>160</v>
      </c>
      <c r="H58">
        <v>672.92</v>
      </c>
      <c r="I58" s="2">
        <v>43101</v>
      </c>
      <c r="J58" s="2">
        <v>43131</v>
      </c>
      <c r="K58">
        <v>672.91</v>
      </c>
    </row>
    <row r="59" spans="1:11" x14ac:dyDescent="0.25">
      <c r="A59" t="str">
        <f>"ZD22011D0E"</f>
        <v>ZD22011D0E</v>
      </c>
      <c r="B59" t="str">
        <f t="shared" si="1"/>
        <v>06363391001</v>
      </c>
      <c r="C59" t="s">
        <v>15</v>
      </c>
      <c r="D59" t="s">
        <v>161</v>
      </c>
      <c r="E59" t="s">
        <v>17</v>
      </c>
      <c r="F59" s="1" t="s">
        <v>162</v>
      </c>
      <c r="G59" t="s">
        <v>163</v>
      </c>
      <c r="H59">
        <v>1468.5</v>
      </c>
      <c r="I59" s="2">
        <v>43010</v>
      </c>
      <c r="J59" s="2">
        <v>43039</v>
      </c>
      <c r="K59">
        <v>1468.5</v>
      </c>
    </row>
    <row r="60" spans="1:11" x14ac:dyDescent="0.25">
      <c r="A60" t="str">
        <f>"ZD71F40B15"</f>
        <v>ZD71F40B15</v>
      </c>
      <c r="B60" t="str">
        <f t="shared" si="1"/>
        <v>06363391001</v>
      </c>
      <c r="C60" t="s">
        <v>15</v>
      </c>
      <c r="D60" t="s">
        <v>164</v>
      </c>
      <c r="E60" t="s">
        <v>17</v>
      </c>
      <c r="F60" s="1" t="s">
        <v>165</v>
      </c>
      <c r="G60" t="s">
        <v>139</v>
      </c>
      <c r="H60">
        <v>4840.12</v>
      </c>
      <c r="I60" s="2">
        <v>42940</v>
      </c>
      <c r="J60" s="2">
        <v>43008</v>
      </c>
      <c r="K60">
        <v>4840.12</v>
      </c>
    </row>
    <row r="61" spans="1:11" x14ac:dyDescent="0.25">
      <c r="A61" t="str">
        <f>"Z921F14250"</f>
        <v>Z921F14250</v>
      </c>
      <c r="B61" t="str">
        <f t="shared" si="1"/>
        <v>06363391001</v>
      </c>
      <c r="C61" t="s">
        <v>15</v>
      </c>
      <c r="D61" t="s">
        <v>166</v>
      </c>
      <c r="E61" t="s">
        <v>17</v>
      </c>
      <c r="F61" s="1" t="s">
        <v>167</v>
      </c>
      <c r="G61" t="s">
        <v>168</v>
      </c>
      <c r="H61">
        <v>1408.55</v>
      </c>
      <c r="I61" s="2">
        <v>43013</v>
      </c>
      <c r="J61" s="2">
        <v>43055</v>
      </c>
      <c r="K61">
        <v>1408.55</v>
      </c>
    </row>
    <row r="62" spans="1:11" x14ac:dyDescent="0.25">
      <c r="A62" t="str">
        <f>"Z541E9B0DD"</f>
        <v>Z541E9B0DD</v>
      </c>
      <c r="B62" t="str">
        <f t="shared" si="1"/>
        <v>06363391001</v>
      </c>
      <c r="C62" t="s">
        <v>15</v>
      </c>
      <c r="D62" t="s">
        <v>169</v>
      </c>
      <c r="E62" t="s">
        <v>17</v>
      </c>
      <c r="F62" s="1" t="s">
        <v>170</v>
      </c>
      <c r="G62" t="s">
        <v>171</v>
      </c>
      <c r="H62">
        <v>2783.9</v>
      </c>
      <c r="I62" s="2">
        <v>42856</v>
      </c>
      <c r="J62" s="2">
        <v>43220</v>
      </c>
      <c r="K62">
        <v>2783.9</v>
      </c>
    </row>
    <row r="63" spans="1:11" x14ac:dyDescent="0.25">
      <c r="A63" t="str">
        <f>"698663733E"</f>
        <v>698663733E</v>
      </c>
      <c r="B63" t="str">
        <f t="shared" si="1"/>
        <v>06363391001</v>
      </c>
      <c r="C63" t="s">
        <v>15</v>
      </c>
      <c r="D63" t="s">
        <v>172</v>
      </c>
      <c r="E63" t="s">
        <v>55</v>
      </c>
      <c r="F63" s="1" t="s">
        <v>173</v>
      </c>
      <c r="G63" t="s">
        <v>174</v>
      </c>
      <c r="H63">
        <v>0</v>
      </c>
      <c r="I63" s="2">
        <v>42887</v>
      </c>
      <c r="J63" s="2">
        <v>43251</v>
      </c>
      <c r="K63">
        <v>122177.94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2019-01-29T15:46:19Z</dcterms:created>
  <dcterms:modified xsi:type="dcterms:W3CDTF">2019-01-29T15:46:19Z</dcterms:modified>
</cp:coreProperties>
</file>