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calabr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</calcChain>
</file>

<file path=xl/sharedStrings.xml><?xml version="1.0" encoding="utf-8"?>
<sst xmlns="http://schemas.openxmlformats.org/spreadsheetml/2006/main" count="386" uniqueCount="210">
  <si>
    <t>Agenzia delle Entrate</t>
  </si>
  <si>
    <t>CF 06363391001</t>
  </si>
  <si>
    <t>Contratti di forniture, beni e servizi</t>
  </si>
  <si>
    <t>Anno 2017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</si>
  <si>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</si>
  <si>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</si>
  <si>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</si>
  <si>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</si>
  <si>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</si>
  <si>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</si>
  <si>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</si>
  <si>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</si>
  <si>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</si>
  <si>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</si>
  <si>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</si>
  <si>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Calabria</t>
  </si>
  <si>
    <t>Ordinativo di fornitura di Gas Naturale per lâ€™immobile di Corso Umberto I in Serra San Bruno, in uso alla Direzione Provinciale di Vibo Valentia Sportello Decentrato</t>
  </si>
  <si>
    <t>23-AFFIDAMENTO IN ECONOMIA - AFFIDAMENTO DIRETTO</t>
  </si>
  <si>
    <t xml:space="preserve">ENEL ENERGIA SPA (CF: 06655971007)
</t>
  </si>
  <si>
    <t>ENEL ENERGIA SPA (CF: 06655971007)</t>
  </si>
  <si>
    <t>Lavori di riparazione dellâ€™impianto di climatizzazione di Via Botteghelle snc - Crotone.</t>
  </si>
  <si>
    <t xml:space="preserve">CARBONE CLIMATIZZAZIONE SRL  (CF: 02353250786)
</t>
  </si>
  <si>
    <t>CARBONE CLIMATIZZAZIONE SRL  (CF: 02353250786)</t>
  </si>
  <si>
    <t>FORNITURA GAS NATURALE PER ALCUNI UFFICI PERIFERICI DELLA DR CALABRIA</t>
  </si>
  <si>
    <t>26-AFFIDAMENTO DIRETTO IN ADESIONE AD ACCORDO QUADRO/CONVENZIONE</t>
  </si>
  <si>
    <t xml:space="preserve">ESTRA ENERGIE SRL (CF: 01219980529)
</t>
  </si>
  <si>
    <t>ESTRA ENERGIE SRL (CF: 01219980529)</t>
  </si>
  <si>
    <t>Fornitura e posa in opera di un cavo telefonico presso la nuova sede dell'UT di Castrovillari</t>
  </si>
  <si>
    <t xml:space="preserve">BLU ELETTRICO IMPIANTI di Romigi Gaetano (CF: RMGGTN75A28C349Q)
</t>
  </si>
  <si>
    <t>BLU ELETTRICO IMPIANTI di Romigi Gaetano (CF: RMGGTN75A28C349Q)</t>
  </si>
  <si>
    <t>Fornitura e posa in opera gocciolatoi e scossaline presso immobile Via Lombardi - Catanzaro</t>
  </si>
  <si>
    <t xml:space="preserve">SG Infissi di Giuseppe Sei (CF: SEIGPP70D14E031X)
</t>
  </si>
  <si>
    <t>SG Infissi di Giuseppe Sei (CF: SEIGPP70D14E031X)</t>
  </si>
  <si>
    <t>Lavori di adeguamento dellâ€™impianto elettrico installato presso lâ€™immobile di Corso Garibaldi - Reggio Calabria, sede della Direzione Provinciale</t>
  </si>
  <si>
    <t xml:space="preserve">CO.GE.PO. SRL  (CF: 02459250805)
</t>
  </si>
  <si>
    <t>CO.GE.PO. SRL  (CF: 02459250805)</t>
  </si>
  <si>
    <t>Lavori di riparazione dellâ€™impianto di climatizzazione installato presso il complesso immobiliare di via Lombardi, Catanzaro</t>
  </si>
  <si>
    <t xml:space="preserve">DAIKIN AIR CONDIZIONING ITALY SPA (CF: 03667970283)
</t>
  </si>
  <si>
    <t>DAIKIN AIR CONDIZIONING ITALY SPA (CF: 03667970283)</t>
  </si>
  <si>
    <t xml:space="preserve"> Noleggio e manutenzione per n.6 apparecchiature multifunzioni A3 Monocromatiche per gli uffici dellâ€™Agenzia delle Entrate</t>
  </si>
  <si>
    <t xml:space="preserve">OLIVETTI SPA (CF: 02298700010)
</t>
  </si>
  <si>
    <t>OLIVETTI SPA (CF: 02298700010)</t>
  </si>
  <si>
    <t>PUBBLICAZIONE AVVISO DI SELEZIONE PER ASSUNZIONE PERSONALE  - PROVINCIA DI CS</t>
  </si>
  <si>
    <t xml:space="preserve">IG EDITORI SRL (CF: 03375760786)
</t>
  </si>
  <si>
    <t>IG EDITORI SRL (CF: 03375760786)</t>
  </si>
  <si>
    <t xml:space="preserve">FORNITURA ROTOLI PER SISTEMA ELIMINACODE </t>
  </si>
  <si>
    <t xml:space="preserve">SIGMA S.P.A. (CF: 01590580443)
</t>
  </si>
  <si>
    <t>SIGMA S.P.A. (CF: 01590580443)</t>
  </si>
  <si>
    <t>installazione di n. 1 terminale per la rilevazione delle presenze, presso la sede dellâ€™ Ufficio Territoriale di Paola â€“ Sportello di Belvedere Marittimo.</t>
  </si>
  <si>
    <t xml:space="preserve">SOLARI DI UDINE S.P.A. (CF: 01847860309)
</t>
  </si>
  <si>
    <t>SOLARI DI UDINE S.P.A. (CF: 01847860309)</t>
  </si>
  <si>
    <t>MANUTENZIONE IMPIANTI ELEVATORI PRESSO LA SEDE DELL'UPT DI REGGIO CALABRIA</t>
  </si>
  <si>
    <t xml:space="preserve">TSI Ascensori di Talerico Saverio (CF: TLRSVR71R19C002E)
</t>
  </si>
  <si>
    <t>TSI Ascensori di Talerico Saverio (CF: TLRSVR71R19C002E)</t>
  </si>
  <si>
    <t>Servizi di sorveglianza sanitaria e corsi di formazione per la sicurezza nei luoghi di lavoro</t>
  </si>
  <si>
    <t xml:space="preserve">EXITONE S.P.A. (CF: 07874490019)
</t>
  </si>
  <si>
    <t>EXITONE S.P.A. (CF: 07874490019)</t>
  </si>
  <si>
    <t>Lavori relativi alla realizzazione di numero 5 punti rete presso la sede della DR Calabria e dell'UT di Reggio Calabria</t>
  </si>
  <si>
    <t xml:space="preserve">Copy System di A. Papisca &amp; C. (CF: PPSNNB59B04H224O)
</t>
  </si>
  <si>
    <t>Copy System di A. Papisca &amp; C. (CF: PPSNNB59B04H224O)</t>
  </si>
  <si>
    <t>Revisione e calibratura bruciatori presso DP Cosenza Via Popilia</t>
  </si>
  <si>
    <t xml:space="preserve">SERVICE SRL  (CF: 02341700785)
</t>
  </si>
  <si>
    <t>SERVICE SRL  (CF: 02341700785)</t>
  </si>
  <si>
    <t>Fornitura e posa in opera di unâ€™apparecchiatura elettronica che controlla e gestisce il gruppo elettrogeno installato presso lâ€™immobile in uso alla Direzione Provinciale di Cosenza</t>
  </si>
  <si>
    <t xml:space="preserve">S.E.A MEDITERRANEA SRL (CF: 02378170787)
</t>
  </si>
  <si>
    <t>S.E.A MEDITERRANEA SRL (CF: 02378170787)</t>
  </si>
  <si>
    <t>FORNITURA ENERGIA ELETTRICA PER LA DR CALABRIA E UFFICI DIPENDENTI</t>
  </si>
  <si>
    <t>Polizze assicurative per ResponsabilitÃ  Civile verso terzi per frequenza tirocinio formativo.</t>
  </si>
  <si>
    <t xml:space="preserve">FRANCO SRL  (CF: 02600130807)
</t>
  </si>
  <si>
    <t>FRANCO SRL  (CF: 02600130807)</t>
  </si>
  <si>
    <t xml:space="preserve">Fornitura e consegna coppe ai vincitori del concorso â€œFisco e Scuolaâ€. </t>
  </si>
  <si>
    <t xml:space="preserve">Graficherre sas di Francesco Raffaele &amp; c. (CF: 02630270797)
</t>
  </si>
  <si>
    <t>Graficherre sas di Francesco Raffaele &amp; c. (CF: 02630270797)</t>
  </si>
  <si>
    <t>LAVORI DI ADEGUAMENTO FRONT-OFFICE UT LAMEZIA TERME</t>
  </si>
  <si>
    <t xml:space="preserve">A.D. EDIL DI CATALANO FRANCESCO (CF: 02213480797)
Carpenteria metallica di Algieri Pasquale (CF: lgrpql60s14h565W)
EDIL 64 DI Antonio Torcasio (CF: trcntn64t12f888k)
Edil casa di Montarello Antonino (CF: mntnnn79t29l063x)
GFM di Falvo  Giuseppe (CF: flvgpp61e26f888v)
</t>
  </si>
  <si>
    <t>EDIL 64 DI Antonio Torcasio (CF: trcntn64t12f888k)</t>
  </si>
  <si>
    <t>Manutenzione straordinaria dellâ€™impianto termico installato presso la sede della Direzione Provinciale di Cosenza - via Popilia -</t>
  </si>
  <si>
    <t>ADESIONE CONVENZIONE CONSIP BUONI PASTO 7 PER LA DR CALABRIA</t>
  </si>
  <si>
    <t xml:space="preserve">SODEXO MOTIVATION SOLUTION ITALIA SRL (CF: 05892970152)
</t>
  </si>
  <si>
    <t>SODEXO MOTIVATION SOLUTION ITALIA SRL (CF: 05892970152)</t>
  </si>
  <si>
    <t>Lavori per la realizzazione di una postazione di prima informazione e chiusura locali area tecnica presso lâ€™Ufficio Territoriale di Palmi. Immobile FIP di Via Roma.</t>
  </si>
  <si>
    <t xml:space="preserve">CROCITTI COSTRUZIONI S.N.C. (CF: 02466470800)
</t>
  </si>
  <si>
    <t>CROCITTI COSTRUZIONI S.N.C. (CF: 02466470800)</t>
  </si>
  <si>
    <t>SERVIZIO DI PUBBLICAZIONE AVVISO DI SELEZIONE-QUOTIDIANO DEL SUD</t>
  </si>
  <si>
    <t xml:space="preserve">PUBLIFAST SRL (CF: 02468820788)
</t>
  </si>
  <si>
    <t>PUBLIFAST SRL (CF: 02468820788)</t>
  </si>
  <si>
    <t>FORNITURA E INSTALLAZIONE N.10 CONDIZIONATORI PER ALCUNI UFFICI DELLA DR CALABRIA</t>
  </si>
  <si>
    <t xml:space="preserve">E.T&amp;T. di Demetrio Leonardo (CF: lnrdtr66h24h224b)
LIGUORI GIOVANNI (CF: LGRGNN86A15F112E)
Montesano Francesco (CF: MNTFNC74M07C352R)
SERVICE SRL  (CF: 02341700785)
Zumpano Impianti di Luigi Zumpano (CF: ZMPLGU82R13C349Z)
</t>
  </si>
  <si>
    <t>E.T&amp;T. di Demetrio Leonardo (CF: lnrdtr66h24h224b)</t>
  </si>
  <si>
    <t>LAVORI DI MANUTENZIONE SISTEMA ANTINCENDIO PRESSO LA SEDE DELLA DR CALABRIA</t>
  </si>
  <si>
    <t xml:space="preserve">GMP ITALIA SAS (CF: 03323440798)
</t>
  </si>
  <si>
    <t>GMP ITALIA SAS (CF: 03323440798)</t>
  </si>
  <si>
    <t>Fornitura e posa in opera di interruttori magnetotermici differenziali  per la DP di Cosenza</t>
  </si>
  <si>
    <t>SERVIZIO DI MANUTENZIONE AREE VERDI UP CATANZARO</t>
  </si>
  <si>
    <t xml:space="preserve">ARES DI BASILIO SILVIO (CF: BSLSLV82M25C002X)
</t>
  </si>
  <si>
    <t>ARES DI BASILIO SILVIO (CF: BSLSLV82M25C002X)</t>
  </si>
  <si>
    <t>Lavori di manutenzione ordinaria presso la sede della DP di Crotone</t>
  </si>
  <si>
    <t xml:space="preserve">Sestito Giancarlo &amp; figli srl (CF: 02322880796)
</t>
  </si>
  <si>
    <t>Sestito Giancarlo &amp; figli srl (CF: 02322880796)</t>
  </si>
  <si>
    <t>Lavori di manutenzione ordinaria presso lo Sportello di Melito Porto Salvo</t>
  </si>
  <si>
    <t xml:space="preserve">D'agostino Francesco (CF: dgsfnc63e14h224i)
</t>
  </si>
  <si>
    <t>D'agostino Francesco (CF: dgsfnc63e14h224i)</t>
  </si>
  <si>
    <t>Buoni pasto dipendenti uffici DR Calabria</t>
  </si>
  <si>
    <t>ADESIONE CONVENZIONE CONSIP NOLEGGIO N. 13 FOTOCOPIATORI</t>
  </si>
  <si>
    <t>LAVORI DI ADEGUAMENTO SISTEMA ANTINCENDIO PRESSO DP REGGIO CALABRIA</t>
  </si>
  <si>
    <t xml:space="preserve">I. R. DI IANNELLI ROCCO  (CF: NNLRCC75T28G288A)
</t>
  </si>
  <si>
    <t>I. R. DI IANNELLI ROCCO  (CF: NNLRCC75T28G288A)</t>
  </si>
  <si>
    <t>Manutenzione straordinaria dellâ€™impianto antintrusione installato presso la sede della Direzione Provinciale di Cosenza.</t>
  </si>
  <si>
    <t xml:space="preserve">ELETTROIMPIANTI BELCAMINO DI BELCAMINO COSTANTINO (CF: BLCCTN85E01C352T)
</t>
  </si>
  <si>
    <t>ELETTROIMPIANTI BELCAMINO DI BELCAMINO COSTANTINO (CF: BLCCTN85E01C352T)</t>
  </si>
  <si>
    <t>Lavori di riparazione impianto climatizzazione presso DP KR e UT Rossano</t>
  </si>
  <si>
    <t>Fornitura n.13 estintori in polvere completi di statta per la DR Calabria</t>
  </si>
  <si>
    <t xml:space="preserve">CADI DEI F.LLI MILASI SRL (CF: 01025850809)
</t>
  </si>
  <si>
    <t>CADI DEI F.LLI MILASI SRL (CF: 01025850809)</t>
  </si>
  <si>
    <t>Acquisto n.3 monitor per sistema eliminacode da installare presso UT Palmi e UT Reggio Calabria</t>
  </si>
  <si>
    <t>Lavori urgenti risanamento cupola presso immobile DP Cosenza</t>
  </si>
  <si>
    <t xml:space="preserve">Carpenteria metallica di Algieri Pasquale (CF: lgrpql60s14h565W)
</t>
  </si>
  <si>
    <t>Carpenteria metallica di Algieri Pasquale (CF: lgrpql60s14h565W)</t>
  </si>
  <si>
    <t>SERVIZIO DI PULIZIA AREE VERDI PRESSO LO SPORTELLO DI MELITO PORTO SALVO RC</t>
  </si>
  <si>
    <t>CONVENZIONE CONSIP NOLEGGIO N. FOTOCOPIATORI PER GLU UFFICI DELLA DR CALABRIA</t>
  </si>
  <si>
    <t xml:space="preserve">CONVERGE S.P.A. (CF: 04472901000)
</t>
  </si>
  <si>
    <t>CONVERGE S.P.A. (CF: 04472901000)</t>
  </si>
  <si>
    <t>SERVIZIO POSTALE DI CONSEGNA A DOMICILIO</t>
  </si>
  <si>
    <t xml:space="preserve">POSTE ITALIANE SPA (CF: 97103880585)
</t>
  </si>
  <si>
    <t>POSTE ITALIANE SPA (CF: 97103880585)</t>
  </si>
  <si>
    <t>CONVENZIONE CONSIP NOLEGGIO N.4 FOTOCOPIATORI PER GLI UFFICI DELLA DR CALABRIA</t>
  </si>
  <si>
    <t xml:space="preserve">SHARP ELECTRONICS ITALIA S.P.A. (CF: 09275090158)
</t>
  </si>
  <si>
    <t>SHARP ELECTRONICS ITALIA S.P.A. (CF: 09275090158)</t>
  </si>
  <si>
    <t>MANUTENZIAONE AREE VERDI PRESSO ALCUNI UFFICI DELLA DR CALABRIA</t>
  </si>
  <si>
    <t>22-PROCEDURA NEGOZIATA DERIVANTE DA AVVISI CON CUI SI INDICE LA GARA</t>
  </si>
  <si>
    <t xml:space="preserve">center clean srl (CF: 02499150809)
Cirianni Rocco (CF: CRNRCC64P20F537Z)
coral service srl (CF: 02551850783)
riccardi  giovanni (CF: rccgnn56h24l126z)
SPROVIERE PRONTO SERVICE SERVIZI ECOLOGICI SRL (CF: 02695400784)
</t>
  </si>
  <si>
    <t>Cirianni Rocco (CF: CRNRCC64P20F537Z)</t>
  </si>
  <si>
    <t>SERVIZIO DI MANUTENZIONE IMPIANTI ANTINCENDIO PER GLI UFFICI DELLA DR CALABRIA</t>
  </si>
  <si>
    <t xml:space="preserve">2P Elettronica di Pisani Pasquale (CF: PSNPQL62A04G034P)
ANGOTTI ANTINCENDIO SAS (CF: 02670150792)
dielettra srl (CF: 00494270796)
global technology srl (CF: 03402060788)
Tecnosystem Snc di carolei G. &amp; C. (CF: FCULSU68M48G331Y)
</t>
  </si>
  <si>
    <t>Tecnosystem Snc di carolei G. &amp; C. (CF: FCULSU68M48G331Y)</t>
  </si>
  <si>
    <t>SERVIZIO DI MANUTENZIONE IMPIANTI ELEVATORI PER GLI UFFICI DELLA DR CALABRIA</t>
  </si>
  <si>
    <t xml:space="preserve">FEBERT SRL  (CF: 00720260801)
IN - TENSIONE S.R.L. (CF: 02254160795)
PATRUNO ELEVATOR SRL  (CF: 02310220799)
SCALI SRL SOCIIETÃ  UNIPERSONALE (CF: 02733560805)
SEELEV ASCENSORI S.R.L. (CF: 02612790804)
</t>
  </si>
  <si>
    <t>IN - TENSIONE S.R.L. (CF: 02254160795)</t>
  </si>
  <si>
    <t>SERVIZIO DI MANUTENZIONE IMPIANTI ELETTRICI PER GLI UFFICI DELLA DR CALABRIA</t>
  </si>
  <si>
    <t xml:space="preserve">BIESSETI SRL (CF: 03473240798)
CERULLO ILLUMINAZIONI SRL (CF: 03420180790)
IMPRESIT SRL UNIPERSONALE (CF: 02880870783)
IN - TENSIONE S.R.L. (CF: 02254160795)
Tecnosystem Snc di carolei G. &amp; C. (CF: FCULSU68M48G331Y)
</t>
  </si>
  <si>
    <t>SERVIZIO DI MANUTENZIONE IMPIANTI TERMOIDRAULICI PER GLI UFFICI DELLA DR CALABRIA</t>
  </si>
  <si>
    <t xml:space="preserve">EUROIMPIANTI SUD DI METALLO UMBERTO (CF: MTLMRT68E13D086R)
I.T.E.S SRL  (CF: 02798650798)
IDRAULICA SUD TURANO GIUSEPPE (CF: TRNGPP72L06D005A)
IDROTERMOTECNICA SRL DI TORTORELLA (CF: 02546190808)
IM.EL TEL.SAS DI ALESSANDRO PULLIA &amp; C. (CF: 00437510795)
</t>
  </si>
  <si>
    <t>EUROIMPIANTI SUD DI METALLO UMBERTO (CF: MTLMRT68E13D086R)</t>
  </si>
  <si>
    <t>Fornitura e consegna componenti sistema eliminacode " ARGO "</t>
  </si>
  <si>
    <t>Fornitura e consegna di n. 5 pezzi tipo mobili per timbri a calendario da destinare agli UUPP â€“ Territorio della Regione Calabria. AnnualitÃ  2018.</t>
  </si>
  <si>
    <t xml:space="preserve">Istituto Poligrafico e Zecca dello Stato  (CF: 00399810589)
</t>
  </si>
  <si>
    <t>Istituto Poligrafico e Zecca dello Stato  (CF: 00399810589)</t>
  </si>
  <si>
    <t>RIPARAZIONE URGENTE IMPIANTI ELEVATORI PRESSO ALCUNE SEDI DELLA DR CALABRIA</t>
  </si>
  <si>
    <t xml:space="preserve">IN - TENSIONE S.R.L. (CF: 02254160795)
</t>
  </si>
  <si>
    <t>FORNITURA MONITOR PER SISTEMA ELIMINACODE DP CROTONE</t>
  </si>
  <si>
    <t>MANUTENZIONE ORDINARIA SICUREZZA LUOGHI DI LAVORO - DP CZ</t>
  </si>
  <si>
    <t xml:space="preserve">CONSORZIO STABILE INFRASTRUTTURE MERIDIONALI (CF: 02742310838)
COSTRUZIONI EDILI 2001 (CF: 01950100790)
EMMELLEGI DI MAURIZIO LO GULLO (CF: LGLMRZ70E01D086I)
IMMOBILIARE COSTRUZIONI DE MARCO SRL (CF: 02445820786)
Zumpano Impianti di Luigi Zumpano (CF: ZMPLGU82R13C349Z)
</t>
  </si>
  <si>
    <t>EMMELLEGI DI MAURIZIO LO GULLO (CF: LGLMRZ70E01D086I)</t>
  </si>
  <si>
    <t>MANUTENZIONE ORDINARIA E MESSA IN SICURAZZA LUOGHI DI LAVORO DR CALABRIA</t>
  </si>
  <si>
    <t xml:space="preserve">CONSORZIO STABILE INFRASTRUTTURE MERIDIONALI (CF: 02742310838)
COSTRUZIONI EDILI 2001 (CF: 01950100790)
EMMELLEGI DI MAURIZIO LO GULLO (CF: LGLMRZ70E01D086I)
Sestito Giancarlo &amp; figli srl (CF: 02322880796)
Zumpano Impianti di Luigi Zumpano (CF: ZMPLGU82R13C349Z)
</t>
  </si>
  <si>
    <t>Acquisto buono libri per Concorso Fiscao e scuola</t>
  </si>
  <si>
    <t xml:space="preserve">Kroton Libri SAS di Cosco Umberto (CF: 03095880799)
</t>
  </si>
  <si>
    <t>Kroton Libri SAS di Cosco Umberto (CF: 03095880799)</t>
  </si>
  <si>
    <t>Fornitura e consegna zaini per ragazzi Concorso fisco e Scuola</t>
  </si>
  <si>
    <t>MESSA IN SICUREZZA IMPIANTI ELEVATORI UT ROSSANO</t>
  </si>
  <si>
    <t xml:space="preserve">Eco Certificazioni Spa (CF: 01358950390)
</t>
  </si>
  <si>
    <t>Eco Certificazioni Spa (CF: 01358950390)</t>
  </si>
  <si>
    <t>Fornitura ed installazione di tubi e lampade a LED per illuminazione interna presso immobile DP Cosenza</t>
  </si>
  <si>
    <t xml:space="preserve">3D INFORMATICA SAS (CF: 02235470784)
DOMETECS SOCIETA' COOPERATIVA ARL (CF: 03145600783)
Euroelettra di Saffioti Carmelo e Nicolosi Francesco snc (CF: 01558740807)
IMPRESIT SRL UNIPERSONALE (CF: 02880870783)
Rota Pasquale (CF: rtopql71a18g400v)
</t>
  </si>
  <si>
    <t>DOMETECS SOCIETA' COOPERATIVA ARL (CF: 03145600783)</t>
  </si>
  <si>
    <t>lavori di manutenzione ordinaria per la messa in sicurezza luoghi di lavoro presso la sede dell DP di Cosenza e dll'UT di Rossano</t>
  </si>
  <si>
    <t xml:space="preserve">Artedile srl (CF: 02400210783)
Carpenteria metallica di Algieri Pasquale (CF: lgrpql60s14h565W)
Chisari Gaetano srl (CF: 02412350791)
COSTRUZIONI EDILI 2001 (CF: 01950100790)
Giordano srl (CF: 00893940783)
</t>
  </si>
  <si>
    <t>Fornitura di dispositivi antincendio e servizio di manutenzione straordinaria sulle porte REI presso alcuni uffici della DR Calabria</t>
  </si>
  <si>
    <t xml:space="preserve">SANAL ITALIA SRL (CF: 03391580796)
</t>
  </si>
  <si>
    <t>SANAL ITALIA SRL (CF: 03391580796)</t>
  </si>
  <si>
    <t>FORNITURA DI ARREDI A NORMA DR CALABRIA</t>
  </si>
  <si>
    <t xml:space="preserve">All Office di Perrone Patrizia (CF: PRRPRZ71B66C352E)
ARREDOMOBIL (CF: RGUFBA72P21C352A)
conforti Mario e F.lli SNC  (CF: 01660980788)
DISEGNO D'INTERNI  (CF: DJLRRT72C07H501V)
Mantuano Demetrio Antonio (CF: mntdtr73H13H224R)
</t>
  </si>
  <si>
    <t>Mantuano Demetrio Antonio (CF: mntdtr73H13H224R)</t>
  </si>
  <si>
    <t>abbonamento on line rivista Lex Italia</t>
  </si>
  <si>
    <t xml:space="preserve">GIURICONSULT SRL (CF: 05247730822)
</t>
  </si>
  <si>
    <t>GIURICONSULT SRL (CF: 05247730822)</t>
  </si>
  <si>
    <t>abbonamento  on line testata regionale " Gazzetta del Sud"</t>
  </si>
  <si>
    <t xml:space="preserve">SOCIETA' EDITRICE SUD SPA (CF: 00072240831)
</t>
  </si>
  <si>
    <t>SOCIETA' EDITRICE SUD SPA (CF: 00072240831)</t>
  </si>
  <si>
    <t>Servizio smaltimento impianti argon presso alcuni Uffici della Dr Calabria</t>
  </si>
  <si>
    <t xml:space="preserve">Pugliese Antincendi di Giuseppe Pugliese (CF: PGLGPP71L13D268W)
</t>
  </si>
  <si>
    <t>Pugliese Antincendi di Giuseppe Pugliese (CF: PGLGPP71L13D268W)</t>
  </si>
  <si>
    <t>Lavori di posa in opera di telai fissi presso la sede del Centro Operativo di Pescara</t>
  </si>
  <si>
    <t>Fornitura toner per stampanti INK-JET HP Officejet Pro X451dw uffici DR Calabria</t>
  </si>
  <si>
    <t xml:space="preserve">ITALWARE SRL (CF: 02102821002)
</t>
  </si>
  <si>
    <t>ITALWARE SRL (CF: 02102821002)</t>
  </si>
  <si>
    <t>Intervento di manutenzione ed implementazione sistemi controllo accessi DDPP DR Calabria</t>
  </si>
  <si>
    <t xml:space="preserve">2P Elettronica di Pisani Pasquale (CF: PSNPQL62A04G034P)
</t>
  </si>
  <si>
    <t>2P Elettronica di Pisani Pasquale (CF: PSNPQL62A04G034P)</t>
  </si>
  <si>
    <t>Servizio radiocollegamento UPT Catanzaro</t>
  </si>
  <si>
    <t xml:space="preserve">Sicurtransport SpA (CF: 00119850824)
</t>
  </si>
  <si>
    <t>Sicurtransport SpA (CF: 00119850824)</t>
  </si>
  <si>
    <t>SERVIZIO DI VIGILANZA NON ARMATA E RECEPTION DR CALABRIA -CATANZARO- LOTTO 1</t>
  </si>
  <si>
    <t xml:space="preserve">BENEX SRL  (CF: 07899420637)
dielettra srl (CF: 00494270796)
INTEC SERVICE Srl (CF: 02820290647)
JOLLY SERVICE SRL  (CF: 01031540626)
ORASIS SRL (CF: 02771170780)
</t>
  </si>
  <si>
    <t>BENEX SRL  (CF: 07899420637)</t>
  </si>
  <si>
    <t>Servizio radio collegamento impianto antintrusione UPT Reggio calabria</t>
  </si>
  <si>
    <t xml:space="preserve">SICURCENTER S.P.A. (CF: 01304660788)
</t>
  </si>
  <si>
    <t>SICURCENTER S.P.A. (CF: 01304660788)</t>
  </si>
  <si>
    <t>Fornitura di carta per stampanti e fotocopiatrici</t>
  </si>
  <si>
    <t xml:space="preserve">CALIO' INFORMATICA (CF: 01558670780)
Graficherre sas di Francesco Raffaele &amp; c. (CF: 02630270797)
kernel (CF: 02127680797)
L'apemaya di mariateresa Silipo (CF: SLPMTR81B41L177Y)
Sanzo srl (CF: 02019480785)
</t>
  </si>
  <si>
    <t>Sanzo srl (CF: 02019480785)</t>
  </si>
  <si>
    <t>SERVIZIO DI VIGILANZA NON ARMATA E RECEPTION DR CALABRIA- REGGIO CALABRIA- LOTTO 4</t>
  </si>
  <si>
    <t>Servizio di Vigilanza e reception DP Crotone e DP Cosenza - Lotto 2</t>
  </si>
  <si>
    <t>ORASIS SRL (CF: 02771170780)</t>
  </si>
  <si>
    <t>Servizio radio collegamento impianto antintrusione presso DP Cosenza</t>
  </si>
  <si>
    <t xml:space="preserve">ORASIS SRL (CF: 02771170780)
</t>
  </si>
  <si>
    <t>SERVIZIO DI VIGILANZA NON ARMATA E RECEPTION DR CALABRIA- UPT VIBO VALENTIA E UT LAMEZIA TERME- LOTTO 1</t>
  </si>
  <si>
    <t xml:space="preserve">BQS S.r.L. (CF: 05499940822)
FACILITA' S.R.L.  (CF: 05467290820)
Istituti Riuniti di Vigilanza Srl (CF: 01670680782)
Istituto di Vigilanza Europol s.r.l. (CF: 02100310800)
Sicurpiana s.r.l. (CF: 02510970805)
</t>
  </si>
  <si>
    <t>BQS S.r.L. (CF: 05499940822)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</si>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</sst>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F4" sqref="F4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209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"Z551CE6846"</f>
        <v>Z551CE6846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0</v>
      </c>
      <c r="I3" s="2">
        <v>42751</v>
      </c>
      <c r="K3">
        <v>5797.94</v>
      </c>
    </row>
    <row r="4" spans="1:11" x14ac:dyDescent="0.25">
      <c r="A4" t="str">
        <f>"Z1D1CF280F"</f>
        <v>Z1D1CF280F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1400.19</v>
      </c>
      <c r="I4" s="2">
        <v>42752</v>
      </c>
      <c r="J4" s="2">
        <v>42758</v>
      </c>
      <c r="K4">
        <v>1400.19</v>
      </c>
    </row>
    <row r="5" spans="1:11" x14ac:dyDescent="0.25">
      <c r="A5" t="str">
        <f>"Z431D2884A"</f>
        <v>Z431D2884A</v>
      </c>
      <c r="B5" t="str">
        <f t="shared" si="0"/>
        <v>06363391001</v>
      </c>
      <c r="C5" t="s">
        <v>15</v>
      </c>
      <c r="D5" t="s">
        <v>23</v>
      </c>
      <c r="E5" t="s">
        <v>24</v>
      </c>
      <c r="F5" s="1" t="s">
        <v>25</v>
      </c>
      <c r="G5" t="s">
        <v>26</v>
      </c>
      <c r="H5">
        <v>0</v>
      </c>
      <c r="I5" s="2">
        <v>42856</v>
      </c>
      <c r="J5" s="2">
        <v>43220</v>
      </c>
      <c r="K5">
        <v>34605.21</v>
      </c>
    </row>
    <row r="6" spans="1:11" x14ac:dyDescent="0.25">
      <c r="A6" t="str">
        <f>"Z0E1DE6634"</f>
        <v>Z0E1DE6634</v>
      </c>
      <c r="B6" t="str">
        <f t="shared" si="0"/>
        <v>06363391001</v>
      </c>
      <c r="C6" t="s">
        <v>15</v>
      </c>
      <c r="D6" t="s">
        <v>27</v>
      </c>
      <c r="E6" t="s">
        <v>17</v>
      </c>
      <c r="F6" s="1" t="s">
        <v>28</v>
      </c>
      <c r="G6" t="s">
        <v>29</v>
      </c>
      <c r="H6">
        <v>600</v>
      </c>
      <c r="I6" s="2">
        <v>42818</v>
      </c>
      <c r="J6" s="2">
        <v>42823</v>
      </c>
      <c r="K6">
        <v>600</v>
      </c>
    </row>
    <row r="7" spans="1:11" x14ac:dyDescent="0.25">
      <c r="A7" t="str">
        <f>"Z6D1D580B0"</f>
        <v>Z6D1D580B0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32</v>
      </c>
      <c r="H7">
        <v>550</v>
      </c>
      <c r="I7" s="2">
        <v>42780</v>
      </c>
      <c r="J7" s="2">
        <v>42786</v>
      </c>
      <c r="K7">
        <v>550</v>
      </c>
    </row>
    <row r="8" spans="1:11" x14ac:dyDescent="0.25">
      <c r="A8" t="str">
        <f>"ZA81D0F41B"</f>
        <v>ZA81D0F41B</v>
      </c>
      <c r="B8" t="str">
        <f t="shared" si="0"/>
        <v>06363391001</v>
      </c>
      <c r="C8" t="s">
        <v>15</v>
      </c>
      <c r="D8" t="s">
        <v>33</v>
      </c>
      <c r="E8" t="s">
        <v>17</v>
      </c>
      <c r="F8" s="1" t="s">
        <v>34</v>
      </c>
      <c r="G8" t="s">
        <v>35</v>
      </c>
      <c r="H8">
        <v>1800</v>
      </c>
      <c r="I8" s="2">
        <v>42761</v>
      </c>
      <c r="J8" s="2">
        <v>42766</v>
      </c>
      <c r="K8">
        <v>1800</v>
      </c>
    </row>
    <row r="9" spans="1:11" x14ac:dyDescent="0.25">
      <c r="A9" t="str">
        <f>"ZC21CDB1DF"</f>
        <v>ZC21CDB1DF</v>
      </c>
      <c r="B9" t="str">
        <f t="shared" si="0"/>
        <v>06363391001</v>
      </c>
      <c r="C9" t="s">
        <v>15</v>
      </c>
      <c r="D9" t="s">
        <v>36</v>
      </c>
      <c r="E9" t="s">
        <v>17</v>
      </c>
      <c r="F9" s="1" t="s">
        <v>37</v>
      </c>
      <c r="G9" t="s">
        <v>38</v>
      </c>
      <c r="H9">
        <v>5724.59</v>
      </c>
      <c r="I9" s="2">
        <v>42745</v>
      </c>
      <c r="J9" s="2">
        <v>42751</v>
      </c>
      <c r="K9">
        <v>5724.59</v>
      </c>
    </row>
    <row r="10" spans="1:11" x14ac:dyDescent="0.25">
      <c r="A10" t="str">
        <f>"Z9A1E4CF01"</f>
        <v>Z9A1E4CF01</v>
      </c>
      <c r="B10" t="str">
        <f t="shared" si="0"/>
        <v>06363391001</v>
      </c>
      <c r="C10" t="s">
        <v>15</v>
      </c>
      <c r="D10" t="s">
        <v>39</v>
      </c>
      <c r="E10" t="s">
        <v>24</v>
      </c>
      <c r="F10" s="1" t="s">
        <v>40</v>
      </c>
      <c r="G10" t="s">
        <v>41</v>
      </c>
      <c r="H10">
        <v>18345.599999999999</v>
      </c>
      <c r="I10" s="2">
        <v>42844</v>
      </c>
      <c r="J10" s="2">
        <v>43951</v>
      </c>
      <c r="K10">
        <v>8214.25</v>
      </c>
    </row>
    <row r="11" spans="1:11" x14ac:dyDescent="0.25">
      <c r="A11" t="str">
        <f>"Z701D8CEA9"</f>
        <v>Z701D8CEA9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43</v>
      </c>
      <c r="G11" t="s">
        <v>44</v>
      </c>
      <c r="H11">
        <v>150</v>
      </c>
      <c r="I11" s="2">
        <v>42800</v>
      </c>
      <c r="J11" s="2">
        <v>42805</v>
      </c>
      <c r="K11">
        <v>0</v>
      </c>
    </row>
    <row r="12" spans="1:11" x14ac:dyDescent="0.25">
      <c r="A12" t="str">
        <f>"ZD21D7E154"</f>
        <v>ZD21D7E154</v>
      </c>
      <c r="B12" t="str">
        <f t="shared" si="0"/>
        <v>06363391001</v>
      </c>
      <c r="C12" t="s">
        <v>15</v>
      </c>
      <c r="D12" t="s">
        <v>45</v>
      </c>
      <c r="E12" t="s">
        <v>17</v>
      </c>
      <c r="F12" s="1" t="s">
        <v>46</v>
      </c>
      <c r="G12" t="s">
        <v>47</v>
      </c>
      <c r="H12">
        <v>4005</v>
      </c>
      <c r="I12" s="2">
        <v>42789</v>
      </c>
      <c r="J12" s="2">
        <v>42804</v>
      </c>
      <c r="K12">
        <v>4005</v>
      </c>
    </row>
    <row r="13" spans="1:11" x14ac:dyDescent="0.25">
      <c r="A13" t="str">
        <f>"Z101DF56F5"</f>
        <v>Z101DF56F5</v>
      </c>
      <c r="B13" t="str">
        <f t="shared" si="0"/>
        <v>06363391001</v>
      </c>
      <c r="C13" t="s">
        <v>15</v>
      </c>
      <c r="D13" t="s">
        <v>48</v>
      </c>
      <c r="E13" t="s">
        <v>17</v>
      </c>
      <c r="F13" s="1" t="s">
        <v>49</v>
      </c>
      <c r="G13" t="s">
        <v>50</v>
      </c>
      <c r="H13">
        <v>325</v>
      </c>
      <c r="I13" s="2">
        <v>42818</v>
      </c>
      <c r="J13" s="2">
        <v>42823</v>
      </c>
      <c r="K13">
        <v>325</v>
      </c>
    </row>
    <row r="14" spans="1:11" x14ac:dyDescent="0.25">
      <c r="A14" t="str">
        <f>"ZB21DE4AD5"</f>
        <v>ZB21DE4AD5</v>
      </c>
      <c r="B14" t="str">
        <f t="shared" si="0"/>
        <v>06363391001</v>
      </c>
      <c r="C14" t="s">
        <v>15</v>
      </c>
      <c r="D14" t="s">
        <v>51</v>
      </c>
      <c r="E14" t="s">
        <v>17</v>
      </c>
      <c r="F14" s="1" t="s">
        <v>52</v>
      </c>
      <c r="G14" t="s">
        <v>53</v>
      </c>
      <c r="H14">
        <v>2180</v>
      </c>
      <c r="I14" s="2">
        <v>42815</v>
      </c>
      <c r="J14" s="2">
        <v>42853</v>
      </c>
      <c r="K14">
        <v>2180</v>
      </c>
    </row>
    <row r="15" spans="1:11" x14ac:dyDescent="0.25">
      <c r="A15" t="str">
        <f>"6981654324"</f>
        <v>6981654324</v>
      </c>
      <c r="B15" t="str">
        <f t="shared" si="0"/>
        <v>06363391001</v>
      </c>
      <c r="C15" t="s">
        <v>15</v>
      </c>
      <c r="D15" t="s">
        <v>54</v>
      </c>
      <c r="E15" t="s">
        <v>24</v>
      </c>
      <c r="F15" s="1" t="s">
        <v>55</v>
      </c>
      <c r="G15" t="s">
        <v>56</v>
      </c>
      <c r="H15">
        <v>143252.26</v>
      </c>
      <c r="I15" s="2">
        <v>42795</v>
      </c>
      <c r="J15" s="2">
        <v>43891</v>
      </c>
      <c r="K15">
        <v>83409.83</v>
      </c>
    </row>
    <row r="16" spans="1:11" x14ac:dyDescent="0.25">
      <c r="A16" t="str">
        <f>"ZE71E3D03F"</f>
        <v>ZE71E3D03F</v>
      </c>
      <c r="B16" t="str">
        <f t="shared" si="0"/>
        <v>06363391001</v>
      </c>
      <c r="C16" t="s">
        <v>15</v>
      </c>
      <c r="D16" t="s">
        <v>57</v>
      </c>
      <c r="E16" t="s">
        <v>17</v>
      </c>
      <c r="F16" s="1" t="s">
        <v>58</v>
      </c>
      <c r="G16" t="s">
        <v>59</v>
      </c>
      <c r="H16">
        <v>1096</v>
      </c>
      <c r="I16" s="2">
        <v>42845</v>
      </c>
      <c r="J16" s="2">
        <v>42860</v>
      </c>
      <c r="K16">
        <v>1096</v>
      </c>
    </row>
    <row r="17" spans="1:11" x14ac:dyDescent="0.25">
      <c r="A17" t="str">
        <f>"Z8D1E20A8B"</f>
        <v>Z8D1E20A8B</v>
      </c>
      <c r="B17" t="str">
        <f t="shared" si="0"/>
        <v>06363391001</v>
      </c>
      <c r="C17" t="s">
        <v>15</v>
      </c>
      <c r="D17" t="s">
        <v>60</v>
      </c>
      <c r="E17" t="s">
        <v>17</v>
      </c>
      <c r="F17" s="1" t="s">
        <v>61</v>
      </c>
      <c r="G17" t="s">
        <v>62</v>
      </c>
      <c r="H17">
        <v>580</v>
      </c>
      <c r="I17" s="2">
        <v>42835</v>
      </c>
      <c r="J17" s="2">
        <v>42839</v>
      </c>
      <c r="K17">
        <v>580</v>
      </c>
    </row>
    <row r="18" spans="1:11" x14ac:dyDescent="0.25">
      <c r="A18" t="str">
        <f>"ZEE1E02BBF"</f>
        <v>ZEE1E02BBF</v>
      </c>
      <c r="B18" t="str">
        <f t="shared" si="0"/>
        <v>06363391001</v>
      </c>
      <c r="C18" t="s">
        <v>15</v>
      </c>
      <c r="D18" t="s">
        <v>63</v>
      </c>
      <c r="E18" t="s">
        <v>17</v>
      </c>
      <c r="F18" s="1" t="s">
        <v>64</v>
      </c>
      <c r="G18" t="s">
        <v>65</v>
      </c>
      <c r="H18">
        <v>1588.7</v>
      </c>
      <c r="I18" s="2">
        <v>42824</v>
      </c>
      <c r="J18" s="2">
        <v>42839</v>
      </c>
      <c r="K18">
        <v>1588.7</v>
      </c>
    </row>
    <row r="19" spans="1:11" x14ac:dyDescent="0.25">
      <c r="A19" t="str">
        <f>"704757420C"</f>
        <v>704757420C</v>
      </c>
      <c r="B19" t="str">
        <f t="shared" si="0"/>
        <v>06363391001</v>
      </c>
      <c r="C19" t="s">
        <v>15</v>
      </c>
      <c r="D19" t="s">
        <v>66</v>
      </c>
      <c r="E19" t="s">
        <v>24</v>
      </c>
      <c r="F19" s="1" t="s">
        <v>18</v>
      </c>
      <c r="G19" t="s">
        <v>19</v>
      </c>
      <c r="H19">
        <v>0</v>
      </c>
      <c r="I19" s="2">
        <v>43009</v>
      </c>
      <c r="J19" s="2">
        <v>43373</v>
      </c>
      <c r="K19">
        <v>448440.1</v>
      </c>
    </row>
    <row r="20" spans="1:11" x14ac:dyDescent="0.25">
      <c r="A20" t="str">
        <f>"Z921E601B2"</f>
        <v>Z921E601B2</v>
      </c>
      <c r="B20" t="str">
        <f t="shared" si="0"/>
        <v>06363391001</v>
      </c>
      <c r="C20" t="s">
        <v>15</v>
      </c>
      <c r="D20" t="s">
        <v>67</v>
      </c>
      <c r="E20" t="s">
        <v>17</v>
      </c>
      <c r="F20" s="1" t="s">
        <v>68</v>
      </c>
      <c r="G20" t="s">
        <v>69</v>
      </c>
      <c r="H20">
        <v>418.1</v>
      </c>
      <c r="I20" s="2">
        <v>42857</v>
      </c>
      <c r="J20" s="2">
        <v>42979</v>
      </c>
      <c r="K20">
        <v>418.1</v>
      </c>
    </row>
    <row r="21" spans="1:11" x14ac:dyDescent="0.25">
      <c r="A21" t="str">
        <f>"ZD91E96FB9"</f>
        <v>ZD91E96FB9</v>
      </c>
      <c r="B21" t="str">
        <f t="shared" si="0"/>
        <v>06363391001</v>
      </c>
      <c r="C21" t="s">
        <v>15</v>
      </c>
      <c r="D21" t="s">
        <v>70</v>
      </c>
      <c r="E21" t="s">
        <v>17</v>
      </c>
      <c r="F21" s="1" t="s">
        <v>71</v>
      </c>
      <c r="G21" t="s">
        <v>72</v>
      </c>
      <c r="H21">
        <v>70</v>
      </c>
      <c r="I21" s="2">
        <v>42870</v>
      </c>
      <c r="J21" s="2">
        <v>42877</v>
      </c>
      <c r="K21">
        <v>70</v>
      </c>
    </row>
    <row r="22" spans="1:11" x14ac:dyDescent="0.25">
      <c r="A22" t="str">
        <f>"ZBB1D90FFA"</f>
        <v>ZBB1D90FFA</v>
      </c>
      <c r="B22" t="str">
        <f t="shared" si="0"/>
        <v>06363391001</v>
      </c>
      <c r="C22" t="s">
        <v>15</v>
      </c>
      <c r="D22" t="s">
        <v>73</v>
      </c>
      <c r="E22" t="s">
        <v>17</v>
      </c>
      <c r="F22" s="1" t="s">
        <v>74</v>
      </c>
      <c r="G22" t="s">
        <v>75</v>
      </c>
      <c r="H22">
        <v>19200</v>
      </c>
      <c r="I22" s="2">
        <v>42870</v>
      </c>
      <c r="J22" s="2">
        <v>42921</v>
      </c>
      <c r="K22">
        <v>19200</v>
      </c>
    </row>
    <row r="23" spans="1:11" x14ac:dyDescent="0.25">
      <c r="A23" t="str">
        <f>"Z241E50F49"</f>
        <v>Z241E50F49</v>
      </c>
      <c r="B23" t="str">
        <f t="shared" si="0"/>
        <v>06363391001</v>
      </c>
      <c r="C23" t="s">
        <v>15</v>
      </c>
      <c r="D23" t="s">
        <v>76</v>
      </c>
      <c r="E23" t="s">
        <v>17</v>
      </c>
      <c r="F23" s="1" t="s">
        <v>61</v>
      </c>
      <c r="G23" t="s">
        <v>62</v>
      </c>
      <c r="H23">
        <v>600</v>
      </c>
      <c r="I23" s="2">
        <v>42845</v>
      </c>
      <c r="J23" s="2">
        <v>42851</v>
      </c>
      <c r="K23">
        <v>600</v>
      </c>
    </row>
    <row r="24" spans="1:11" x14ac:dyDescent="0.25">
      <c r="A24" t="str">
        <f>"71152466BE"</f>
        <v>71152466BE</v>
      </c>
      <c r="B24" t="str">
        <f t="shared" si="0"/>
        <v>06363391001</v>
      </c>
      <c r="C24" t="s">
        <v>15</v>
      </c>
      <c r="D24" t="s">
        <v>77</v>
      </c>
      <c r="E24" t="s">
        <v>24</v>
      </c>
      <c r="F24" s="1" t="s">
        <v>78</v>
      </c>
      <c r="G24" t="s">
        <v>79</v>
      </c>
      <c r="H24">
        <v>499140</v>
      </c>
      <c r="I24" s="2">
        <v>42906</v>
      </c>
      <c r="J24" s="2">
        <v>43089</v>
      </c>
      <c r="K24">
        <v>476820.84</v>
      </c>
    </row>
    <row r="25" spans="1:11" x14ac:dyDescent="0.25">
      <c r="A25" t="str">
        <f>"Z541f3d139"</f>
        <v>Z541f3d139</v>
      </c>
      <c r="B25" t="str">
        <f t="shared" si="0"/>
        <v>06363391001</v>
      </c>
      <c r="C25" t="s">
        <v>15</v>
      </c>
      <c r="D25" t="s">
        <v>80</v>
      </c>
      <c r="E25" t="s">
        <v>17</v>
      </c>
      <c r="F25" s="1" t="s">
        <v>81</v>
      </c>
      <c r="G25" t="s">
        <v>82</v>
      </c>
      <c r="H25">
        <v>4696.54</v>
      </c>
      <c r="I25" s="2">
        <v>42926</v>
      </c>
      <c r="J25" s="2">
        <v>42941</v>
      </c>
      <c r="K25">
        <v>4696.54</v>
      </c>
    </row>
    <row r="26" spans="1:11" x14ac:dyDescent="0.25">
      <c r="A26" t="str">
        <f>"ZB01D8CE43"</f>
        <v>ZB01D8CE43</v>
      </c>
      <c r="B26" t="str">
        <f t="shared" si="0"/>
        <v>06363391001</v>
      </c>
      <c r="C26" t="s">
        <v>15</v>
      </c>
      <c r="D26" t="s">
        <v>83</v>
      </c>
      <c r="E26" t="s">
        <v>17</v>
      </c>
      <c r="F26" s="1" t="s">
        <v>84</v>
      </c>
      <c r="G26" t="s">
        <v>85</v>
      </c>
      <c r="H26">
        <v>256.5</v>
      </c>
      <c r="I26" s="2">
        <v>42800</v>
      </c>
      <c r="J26" s="2">
        <v>42805</v>
      </c>
      <c r="K26">
        <v>256.5</v>
      </c>
    </row>
    <row r="27" spans="1:11" x14ac:dyDescent="0.25">
      <c r="A27" t="str">
        <f>"ZA71F45663"</f>
        <v>ZA71F45663</v>
      </c>
      <c r="B27" t="str">
        <f t="shared" si="0"/>
        <v>06363391001</v>
      </c>
      <c r="C27" t="s">
        <v>15</v>
      </c>
      <c r="D27" t="s">
        <v>86</v>
      </c>
      <c r="E27" t="s">
        <v>17</v>
      </c>
      <c r="F27" s="1" t="s">
        <v>87</v>
      </c>
      <c r="G27" t="s">
        <v>88</v>
      </c>
      <c r="H27">
        <v>5801.3</v>
      </c>
      <c r="I27" s="2">
        <v>42949</v>
      </c>
      <c r="J27" s="2">
        <v>42964</v>
      </c>
      <c r="K27">
        <v>5801.3</v>
      </c>
    </row>
    <row r="28" spans="1:11" x14ac:dyDescent="0.25">
      <c r="A28" t="str">
        <f>"Z111F13A04"</f>
        <v>Z111F13A04</v>
      </c>
      <c r="B28" t="str">
        <f t="shared" si="0"/>
        <v>06363391001</v>
      </c>
      <c r="C28" t="s">
        <v>15</v>
      </c>
      <c r="D28" t="s">
        <v>89</v>
      </c>
      <c r="E28" t="s">
        <v>17</v>
      </c>
      <c r="F28" s="1" t="s">
        <v>90</v>
      </c>
      <c r="G28" t="s">
        <v>91</v>
      </c>
      <c r="H28">
        <v>2130</v>
      </c>
      <c r="I28" s="2">
        <v>42912</v>
      </c>
      <c r="J28" s="2">
        <v>42942</v>
      </c>
      <c r="K28">
        <v>2130</v>
      </c>
    </row>
    <row r="29" spans="1:11" x14ac:dyDescent="0.25">
      <c r="A29" t="str">
        <f>"ZDD1EC841E"</f>
        <v>ZDD1EC841E</v>
      </c>
      <c r="B29" t="str">
        <f t="shared" si="0"/>
        <v>06363391001</v>
      </c>
      <c r="C29" t="s">
        <v>15</v>
      </c>
      <c r="D29" t="s">
        <v>92</v>
      </c>
      <c r="E29" t="s">
        <v>17</v>
      </c>
      <c r="F29" s="1" t="s">
        <v>64</v>
      </c>
      <c r="G29" t="s">
        <v>65</v>
      </c>
      <c r="H29">
        <v>1250</v>
      </c>
      <c r="I29" s="2">
        <v>42884</v>
      </c>
      <c r="J29" s="2">
        <v>42909</v>
      </c>
      <c r="K29">
        <v>1250</v>
      </c>
    </row>
    <row r="30" spans="1:11" x14ac:dyDescent="0.25">
      <c r="A30" t="str">
        <f>"Z2F1F6B840"</f>
        <v>Z2F1F6B840</v>
      </c>
      <c r="B30" t="str">
        <f t="shared" si="0"/>
        <v>06363391001</v>
      </c>
      <c r="C30" t="s">
        <v>15</v>
      </c>
      <c r="D30" t="s">
        <v>93</v>
      </c>
      <c r="E30" t="s">
        <v>17</v>
      </c>
      <c r="F30" s="1" t="s">
        <v>94</v>
      </c>
      <c r="G30" t="s">
        <v>95</v>
      </c>
      <c r="H30">
        <v>900</v>
      </c>
      <c r="I30" s="2">
        <v>42936</v>
      </c>
      <c r="J30" s="2">
        <v>42943</v>
      </c>
      <c r="K30">
        <v>900</v>
      </c>
    </row>
    <row r="31" spans="1:11" x14ac:dyDescent="0.25">
      <c r="A31" t="str">
        <f>"Z1F1F5649E"</f>
        <v>Z1F1F5649E</v>
      </c>
      <c r="B31" t="str">
        <f t="shared" si="0"/>
        <v>06363391001</v>
      </c>
      <c r="C31" t="s">
        <v>15</v>
      </c>
      <c r="D31" t="s">
        <v>96</v>
      </c>
      <c r="E31" t="s">
        <v>17</v>
      </c>
      <c r="F31" s="1" t="s">
        <v>97</v>
      </c>
      <c r="G31" t="s">
        <v>98</v>
      </c>
      <c r="H31">
        <v>3427.5</v>
      </c>
      <c r="I31" s="2">
        <v>42940</v>
      </c>
      <c r="J31" s="2">
        <v>42944</v>
      </c>
      <c r="K31">
        <v>3427.5</v>
      </c>
    </row>
    <row r="32" spans="1:11" x14ac:dyDescent="0.25">
      <c r="A32" t="str">
        <f>"ZD51F41E27"</f>
        <v>ZD51F41E27</v>
      </c>
      <c r="B32" t="str">
        <f t="shared" si="0"/>
        <v>06363391001</v>
      </c>
      <c r="C32" t="s">
        <v>15</v>
      </c>
      <c r="D32" t="s">
        <v>99</v>
      </c>
      <c r="E32" t="s">
        <v>17</v>
      </c>
      <c r="F32" s="1" t="s">
        <v>100</v>
      </c>
      <c r="G32" t="s">
        <v>101</v>
      </c>
      <c r="H32">
        <v>7528</v>
      </c>
      <c r="I32" s="2">
        <v>42940</v>
      </c>
      <c r="J32" s="2">
        <v>42965</v>
      </c>
      <c r="K32">
        <v>7528</v>
      </c>
    </row>
    <row r="33" spans="1:11" x14ac:dyDescent="0.25">
      <c r="A33" t="str">
        <f>"7155329C46"</f>
        <v>7155329C46</v>
      </c>
      <c r="B33" t="str">
        <f t="shared" si="0"/>
        <v>06363391001</v>
      </c>
      <c r="C33" t="s">
        <v>15</v>
      </c>
      <c r="D33" t="s">
        <v>102</v>
      </c>
      <c r="E33" t="s">
        <v>24</v>
      </c>
      <c r="F33" s="1" t="s">
        <v>78</v>
      </c>
      <c r="G33" t="s">
        <v>79</v>
      </c>
      <c r="H33">
        <v>99049.68</v>
      </c>
      <c r="I33" s="2">
        <v>42937</v>
      </c>
      <c r="J33" s="2">
        <v>43242</v>
      </c>
      <c r="K33">
        <v>0</v>
      </c>
    </row>
    <row r="34" spans="1:11" x14ac:dyDescent="0.25">
      <c r="A34" t="str">
        <f>"ZBB1EFB482"</f>
        <v>ZBB1EFB482</v>
      </c>
      <c r="B34" t="str">
        <f t="shared" si="0"/>
        <v>06363391001</v>
      </c>
      <c r="C34" t="s">
        <v>15</v>
      </c>
      <c r="D34" t="s">
        <v>103</v>
      </c>
      <c r="E34" t="s">
        <v>24</v>
      </c>
      <c r="F34" s="1" t="s">
        <v>40</v>
      </c>
      <c r="G34" t="s">
        <v>41</v>
      </c>
      <c r="H34">
        <v>39748.800000000003</v>
      </c>
      <c r="I34" s="2">
        <v>42899</v>
      </c>
      <c r="J34" s="2">
        <v>43994</v>
      </c>
      <c r="K34">
        <v>18822.89</v>
      </c>
    </row>
    <row r="35" spans="1:11" x14ac:dyDescent="0.25">
      <c r="A35" t="str">
        <f>"ZAF1F3D71F"</f>
        <v>ZAF1F3D71F</v>
      </c>
      <c r="B35" t="str">
        <f t="shared" ref="B35:B62" si="1">"06363391001"</f>
        <v>06363391001</v>
      </c>
      <c r="C35" t="s">
        <v>15</v>
      </c>
      <c r="D35" t="s">
        <v>104</v>
      </c>
      <c r="E35" t="s">
        <v>17</v>
      </c>
      <c r="F35" s="1" t="s">
        <v>105</v>
      </c>
      <c r="G35" t="s">
        <v>106</v>
      </c>
      <c r="H35">
        <v>3690</v>
      </c>
      <c r="I35" s="2">
        <v>42926</v>
      </c>
      <c r="J35" s="2">
        <v>42941</v>
      </c>
      <c r="K35">
        <v>3690</v>
      </c>
    </row>
    <row r="36" spans="1:11" x14ac:dyDescent="0.25">
      <c r="A36" t="str">
        <f>"ZA51F28711"</f>
        <v>ZA51F28711</v>
      </c>
      <c r="B36" t="str">
        <f t="shared" si="1"/>
        <v>06363391001</v>
      </c>
      <c r="C36" t="s">
        <v>15</v>
      </c>
      <c r="D36" t="s">
        <v>107</v>
      </c>
      <c r="E36" t="s">
        <v>17</v>
      </c>
      <c r="F36" s="1" t="s">
        <v>108</v>
      </c>
      <c r="G36" t="s">
        <v>109</v>
      </c>
      <c r="H36">
        <v>850</v>
      </c>
      <c r="I36" s="2">
        <v>42919</v>
      </c>
      <c r="J36" s="2">
        <v>42929</v>
      </c>
      <c r="K36">
        <v>850</v>
      </c>
    </row>
    <row r="37" spans="1:11" x14ac:dyDescent="0.25">
      <c r="A37" t="str">
        <f>"Z231FA0424"</f>
        <v>Z231FA0424</v>
      </c>
      <c r="B37" t="str">
        <f t="shared" si="1"/>
        <v>06363391001</v>
      </c>
      <c r="C37" t="s">
        <v>15</v>
      </c>
      <c r="D37" t="s">
        <v>110</v>
      </c>
      <c r="E37" t="s">
        <v>17</v>
      </c>
      <c r="F37" s="1" t="s">
        <v>21</v>
      </c>
      <c r="G37" t="s">
        <v>22</v>
      </c>
      <c r="H37">
        <v>1155</v>
      </c>
      <c r="I37" s="2">
        <v>42958</v>
      </c>
      <c r="J37" s="2">
        <v>42965</v>
      </c>
      <c r="K37">
        <v>1155</v>
      </c>
    </row>
    <row r="38" spans="1:11" x14ac:dyDescent="0.25">
      <c r="A38" t="str">
        <f>"ZB51FE05D8"</f>
        <v>ZB51FE05D8</v>
      </c>
      <c r="B38" t="str">
        <f t="shared" si="1"/>
        <v>06363391001</v>
      </c>
      <c r="C38" t="s">
        <v>15</v>
      </c>
      <c r="D38" t="s">
        <v>111</v>
      </c>
      <c r="E38" t="s">
        <v>17</v>
      </c>
      <c r="F38" s="1" t="s">
        <v>112</v>
      </c>
      <c r="G38" t="s">
        <v>113</v>
      </c>
      <c r="H38">
        <v>657</v>
      </c>
      <c r="I38" s="2">
        <v>42998</v>
      </c>
      <c r="J38" s="2">
        <v>43013</v>
      </c>
      <c r="K38">
        <v>657</v>
      </c>
    </row>
    <row r="39" spans="1:11" x14ac:dyDescent="0.25">
      <c r="A39" t="str">
        <f>"Z451FD7105"</f>
        <v>Z451FD7105</v>
      </c>
      <c r="B39" t="str">
        <f t="shared" si="1"/>
        <v>06363391001</v>
      </c>
      <c r="C39" t="s">
        <v>15</v>
      </c>
      <c r="D39" t="s">
        <v>114</v>
      </c>
      <c r="E39" t="s">
        <v>17</v>
      </c>
      <c r="F39" s="1" t="s">
        <v>46</v>
      </c>
      <c r="G39" t="s">
        <v>47</v>
      </c>
      <c r="H39">
        <v>3750</v>
      </c>
      <c r="I39" s="2">
        <v>42996</v>
      </c>
      <c r="J39" s="2">
        <v>43011</v>
      </c>
      <c r="K39">
        <v>3750</v>
      </c>
    </row>
    <row r="40" spans="1:11" x14ac:dyDescent="0.25">
      <c r="A40" t="str">
        <f>"Z7B2187031"</f>
        <v>Z7B2187031</v>
      </c>
      <c r="B40" t="str">
        <f t="shared" si="1"/>
        <v>06363391001</v>
      </c>
      <c r="C40" t="s">
        <v>15</v>
      </c>
      <c r="D40" t="s">
        <v>115</v>
      </c>
      <c r="E40" t="s">
        <v>17</v>
      </c>
      <c r="F40" s="1" t="s">
        <v>116</v>
      </c>
      <c r="G40" t="s">
        <v>117</v>
      </c>
      <c r="H40">
        <v>550</v>
      </c>
      <c r="I40" s="2">
        <v>43097</v>
      </c>
      <c r="J40" s="2">
        <v>43097</v>
      </c>
      <c r="K40">
        <v>550</v>
      </c>
    </row>
    <row r="41" spans="1:11" x14ac:dyDescent="0.25">
      <c r="A41" t="str">
        <f>"Z622009304"</f>
        <v>Z622009304</v>
      </c>
      <c r="B41" t="str">
        <f t="shared" si="1"/>
        <v>06363391001</v>
      </c>
      <c r="C41" t="s">
        <v>15</v>
      </c>
      <c r="D41" t="s">
        <v>118</v>
      </c>
      <c r="E41" t="s">
        <v>17</v>
      </c>
      <c r="F41" s="1" t="s">
        <v>94</v>
      </c>
      <c r="G41" t="s">
        <v>95</v>
      </c>
      <c r="H41">
        <v>820</v>
      </c>
      <c r="I41" s="2">
        <v>43010</v>
      </c>
      <c r="J41" s="2">
        <v>43015</v>
      </c>
      <c r="K41">
        <v>820</v>
      </c>
    </row>
    <row r="42" spans="1:11" x14ac:dyDescent="0.25">
      <c r="A42" t="str">
        <f>"Z9C204A729"</f>
        <v>Z9C204A729</v>
      </c>
      <c r="B42" t="str">
        <f t="shared" si="1"/>
        <v>06363391001</v>
      </c>
      <c r="C42" t="s">
        <v>15</v>
      </c>
      <c r="D42" t="s">
        <v>119</v>
      </c>
      <c r="E42" t="s">
        <v>24</v>
      </c>
      <c r="F42" s="1" t="s">
        <v>120</v>
      </c>
      <c r="G42" t="s">
        <v>121</v>
      </c>
      <c r="H42">
        <v>8960.4</v>
      </c>
      <c r="I42" s="2">
        <v>43021</v>
      </c>
      <c r="J42" s="2">
        <v>44116</v>
      </c>
      <c r="K42">
        <v>2986.77</v>
      </c>
    </row>
    <row r="43" spans="1:11" x14ac:dyDescent="0.25">
      <c r="A43" t="str">
        <f>"Z73201CD6D"</f>
        <v>Z73201CD6D</v>
      </c>
      <c r="B43" t="str">
        <f t="shared" si="1"/>
        <v>06363391001</v>
      </c>
      <c r="C43" t="s">
        <v>15</v>
      </c>
      <c r="D43" t="s">
        <v>122</v>
      </c>
      <c r="E43" t="s">
        <v>17</v>
      </c>
      <c r="F43" s="1" t="s">
        <v>123</v>
      </c>
      <c r="G43" t="s">
        <v>124</v>
      </c>
      <c r="H43">
        <v>21000</v>
      </c>
      <c r="I43" s="2">
        <v>42838</v>
      </c>
      <c r="J43" s="2">
        <v>43934</v>
      </c>
      <c r="K43">
        <v>492</v>
      </c>
    </row>
    <row r="44" spans="1:11" x14ac:dyDescent="0.25">
      <c r="A44" t="str">
        <f>"ZB5204A804"</f>
        <v>ZB5204A804</v>
      </c>
      <c r="B44" t="str">
        <f t="shared" si="1"/>
        <v>06363391001</v>
      </c>
      <c r="C44" t="s">
        <v>15</v>
      </c>
      <c r="D44" t="s">
        <v>125</v>
      </c>
      <c r="E44" t="s">
        <v>24</v>
      </c>
      <c r="F44" s="1" t="s">
        <v>126</v>
      </c>
      <c r="G44" t="s">
        <v>127</v>
      </c>
      <c r="H44">
        <v>12374.4</v>
      </c>
      <c r="I44" s="2">
        <v>43021</v>
      </c>
      <c r="J44" s="2">
        <v>44116</v>
      </c>
      <c r="K44">
        <v>4124.76</v>
      </c>
    </row>
    <row r="45" spans="1:11" x14ac:dyDescent="0.25">
      <c r="A45" t="str">
        <f>"717684255F"</f>
        <v>717684255F</v>
      </c>
      <c r="B45" t="str">
        <f t="shared" si="1"/>
        <v>06363391001</v>
      </c>
      <c r="C45" t="s">
        <v>15</v>
      </c>
      <c r="D45" t="s">
        <v>128</v>
      </c>
      <c r="E45" t="s">
        <v>129</v>
      </c>
      <c r="F45" s="1" t="s">
        <v>130</v>
      </c>
      <c r="G45" t="s">
        <v>131</v>
      </c>
      <c r="H45">
        <v>26600</v>
      </c>
      <c r="I45" s="2">
        <v>43027</v>
      </c>
      <c r="J45" s="2">
        <v>43757</v>
      </c>
      <c r="K45">
        <v>12865.86</v>
      </c>
    </row>
    <row r="46" spans="1:11" x14ac:dyDescent="0.25">
      <c r="A46" t="str">
        <f>"ZF11E925CB"</f>
        <v>ZF11E925CB</v>
      </c>
      <c r="B46" t="str">
        <f t="shared" si="1"/>
        <v>06363391001</v>
      </c>
      <c r="C46" t="s">
        <v>15</v>
      </c>
      <c r="D46" t="s">
        <v>132</v>
      </c>
      <c r="E46" t="s">
        <v>129</v>
      </c>
      <c r="F46" s="1" t="s">
        <v>133</v>
      </c>
      <c r="G46" t="s">
        <v>134</v>
      </c>
      <c r="H46">
        <v>38798.699999999997</v>
      </c>
      <c r="I46" s="2">
        <v>43009</v>
      </c>
      <c r="J46" s="2">
        <v>43373</v>
      </c>
      <c r="K46">
        <v>18756.98</v>
      </c>
    </row>
    <row r="47" spans="1:11" x14ac:dyDescent="0.25">
      <c r="A47" t="str">
        <f>"Z971E92511"</f>
        <v>Z971E92511</v>
      </c>
      <c r="B47" t="str">
        <f t="shared" si="1"/>
        <v>06363391001</v>
      </c>
      <c r="C47" t="s">
        <v>15</v>
      </c>
      <c r="D47" t="s">
        <v>135</v>
      </c>
      <c r="E47" t="s">
        <v>129</v>
      </c>
      <c r="F47" s="1" t="s">
        <v>136</v>
      </c>
      <c r="G47" t="s">
        <v>137</v>
      </c>
      <c r="H47">
        <v>35918.629999999997</v>
      </c>
      <c r="I47" s="2">
        <v>43009</v>
      </c>
      <c r="J47" s="2">
        <v>43373</v>
      </c>
      <c r="K47">
        <v>23935.53</v>
      </c>
    </row>
    <row r="48" spans="1:11" x14ac:dyDescent="0.25">
      <c r="A48" t="str">
        <f>"7079211DB6"</f>
        <v>7079211DB6</v>
      </c>
      <c r="B48" t="str">
        <f t="shared" si="1"/>
        <v>06363391001</v>
      </c>
      <c r="C48" t="s">
        <v>15</v>
      </c>
      <c r="D48" t="s">
        <v>138</v>
      </c>
      <c r="E48" t="s">
        <v>129</v>
      </c>
      <c r="F48" s="1" t="s">
        <v>139</v>
      </c>
      <c r="G48" t="s">
        <v>137</v>
      </c>
      <c r="H48">
        <v>55874.49</v>
      </c>
      <c r="I48" s="2">
        <v>43009</v>
      </c>
      <c r="J48" s="2">
        <v>43373</v>
      </c>
      <c r="K48">
        <v>14100</v>
      </c>
    </row>
    <row r="49" spans="1:11" x14ac:dyDescent="0.25">
      <c r="A49" t="str">
        <f>"7079231E37"</f>
        <v>7079231E37</v>
      </c>
      <c r="B49" t="str">
        <f t="shared" si="1"/>
        <v>06363391001</v>
      </c>
      <c r="C49" t="s">
        <v>15</v>
      </c>
      <c r="D49" t="s">
        <v>140</v>
      </c>
      <c r="E49" t="s">
        <v>129</v>
      </c>
      <c r="F49" s="1" t="s">
        <v>141</v>
      </c>
      <c r="G49" t="s">
        <v>142</v>
      </c>
      <c r="H49">
        <v>112223.85</v>
      </c>
      <c r="I49" s="2">
        <v>43009</v>
      </c>
      <c r="J49" s="2">
        <v>43373</v>
      </c>
      <c r="K49">
        <v>36671.019999999997</v>
      </c>
    </row>
    <row r="50" spans="1:11" x14ac:dyDescent="0.25">
      <c r="A50" t="str">
        <f>"Z342127FF5"</f>
        <v>Z342127FF5</v>
      </c>
      <c r="B50" t="str">
        <f t="shared" si="1"/>
        <v>06363391001</v>
      </c>
      <c r="C50" t="s">
        <v>15</v>
      </c>
      <c r="D50" t="s">
        <v>143</v>
      </c>
      <c r="E50" t="s">
        <v>17</v>
      </c>
      <c r="F50" s="1" t="s">
        <v>46</v>
      </c>
      <c r="G50" t="s">
        <v>47</v>
      </c>
      <c r="H50">
        <v>3520</v>
      </c>
      <c r="I50" s="2">
        <v>43076</v>
      </c>
      <c r="J50" s="2">
        <v>43100</v>
      </c>
      <c r="K50">
        <v>3520</v>
      </c>
    </row>
    <row r="51" spans="1:11" x14ac:dyDescent="0.25">
      <c r="A51" t="str">
        <f>"Z2120D6F8F"</f>
        <v>Z2120D6F8F</v>
      </c>
      <c r="B51" t="str">
        <f t="shared" si="1"/>
        <v>06363391001</v>
      </c>
      <c r="C51" t="s">
        <v>15</v>
      </c>
      <c r="D51" t="s">
        <v>144</v>
      </c>
      <c r="E51" t="s">
        <v>17</v>
      </c>
      <c r="F51" s="1" t="s">
        <v>145</v>
      </c>
      <c r="G51" t="s">
        <v>146</v>
      </c>
      <c r="H51">
        <v>161</v>
      </c>
      <c r="I51" s="2">
        <v>43060</v>
      </c>
      <c r="J51" s="2">
        <v>43090</v>
      </c>
      <c r="K51">
        <v>161</v>
      </c>
    </row>
    <row r="52" spans="1:11" x14ac:dyDescent="0.25">
      <c r="A52" t="str">
        <f>"Z8D20E0D1C"</f>
        <v>Z8D20E0D1C</v>
      </c>
      <c r="B52" t="str">
        <f t="shared" si="1"/>
        <v>06363391001</v>
      </c>
      <c r="C52" t="s">
        <v>15</v>
      </c>
      <c r="D52" t="s">
        <v>147</v>
      </c>
      <c r="E52" t="s">
        <v>17</v>
      </c>
      <c r="F52" s="1" t="s">
        <v>148</v>
      </c>
      <c r="G52" t="s">
        <v>137</v>
      </c>
      <c r="H52">
        <v>8495.98</v>
      </c>
      <c r="I52" s="2">
        <v>43062</v>
      </c>
      <c r="J52" s="2">
        <v>43092</v>
      </c>
      <c r="K52">
        <v>8495.98</v>
      </c>
    </row>
    <row r="53" spans="1:11" x14ac:dyDescent="0.25">
      <c r="A53" t="str">
        <f>"ZE120F7508"</f>
        <v>ZE120F7508</v>
      </c>
      <c r="B53" t="str">
        <f t="shared" si="1"/>
        <v>06363391001</v>
      </c>
      <c r="C53" t="s">
        <v>15</v>
      </c>
      <c r="D53" t="s">
        <v>149</v>
      </c>
      <c r="E53" t="s">
        <v>17</v>
      </c>
      <c r="F53" s="1" t="s">
        <v>46</v>
      </c>
      <c r="G53" t="s">
        <v>47</v>
      </c>
      <c r="H53">
        <v>1250</v>
      </c>
      <c r="I53" s="2">
        <v>43066</v>
      </c>
      <c r="J53" s="2">
        <v>43081</v>
      </c>
      <c r="K53">
        <v>1250</v>
      </c>
    </row>
    <row r="54" spans="1:11" x14ac:dyDescent="0.25">
      <c r="A54" t="str">
        <f>"Z87202B83F"</f>
        <v>Z87202B83F</v>
      </c>
      <c r="B54" t="str">
        <f t="shared" si="1"/>
        <v>06363391001</v>
      </c>
      <c r="C54" t="s">
        <v>15</v>
      </c>
      <c r="D54" t="s">
        <v>150</v>
      </c>
      <c r="E54" t="s">
        <v>129</v>
      </c>
      <c r="F54" s="1" t="s">
        <v>151</v>
      </c>
      <c r="G54" t="s">
        <v>152</v>
      </c>
      <c r="H54">
        <v>8237.2000000000007</v>
      </c>
      <c r="I54" s="2">
        <v>43061</v>
      </c>
      <c r="J54" s="2">
        <v>43081</v>
      </c>
      <c r="K54">
        <v>8237.2000000000007</v>
      </c>
    </row>
    <row r="55" spans="1:11" x14ac:dyDescent="0.25">
      <c r="A55" t="str">
        <f>"Z53202B9EB"</f>
        <v>Z53202B9EB</v>
      </c>
      <c r="B55" t="str">
        <f t="shared" si="1"/>
        <v>06363391001</v>
      </c>
      <c r="C55" t="s">
        <v>15</v>
      </c>
      <c r="D55" t="s">
        <v>153</v>
      </c>
      <c r="E55" t="s">
        <v>129</v>
      </c>
      <c r="F55" s="1" t="s">
        <v>154</v>
      </c>
      <c r="G55" t="s">
        <v>98</v>
      </c>
      <c r="H55">
        <v>5539.16</v>
      </c>
      <c r="I55" s="2">
        <v>43061</v>
      </c>
      <c r="J55" s="2">
        <v>43081</v>
      </c>
      <c r="K55">
        <v>5539.16</v>
      </c>
    </row>
    <row r="56" spans="1:11" x14ac:dyDescent="0.25">
      <c r="A56" t="str">
        <f>"Z5A2144A46"</f>
        <v>Z5A2144A46</v>
      </c>
      <c r="B56" t="str">
        <f t="shared" si="1"/>
        <v>06363391001</v>
      </c>
      <c r="C56" t="s">
        <v>15</v>
      </c>
      <c r="D56" t="s">
        <v>155</v>
      </c>
      <c r="E56" t="s">
        <v>17</v>
      </c>
      <c r="F56" s="1" t="s">
        <v>156</v>
      </c>
      <c r="G56" t="s">
        <v>157</v>
      </c>
      <c r="H56">
        <v>402</v>
      </c>
      <c r="I56" s="2">
        <v>43083</v>
      </c>
      <c r="J56" s="2">
        <v>43100</v>
      </c>
      <c r="K56">
        <v>402</v>
      </c>
    </row>
    <row r="57" spans="1:11" x14ac:dyDescent="0.25">
      <c r="A57" t="str">
        <f>"Z712120918"</f>
        <v>Z712120918</v>
      </c>
      <c r="B57" t="str">
        <f t="shared" si="1"/>
        <v>06363391001</v>
      </c>
      <c r="C57" t="s">
        <v>15</v>
      </c>
      <c r="D57" t="s">
        <v>158</v>
      </c>
      <c r="E57" t="s">
        <v>17</v>
      </c>
      <c r="F57" s="1" t="s">
        <v>71</v>
      </c>
      <c r="G57" t="s">
        <v>72</v>
      </c>
      <c r="H57">
        <v>350</v>
      </c>
      <c r="I57" s="2">
        <v>43081</v>
      </c>
      <c r="J57" s="2">
        <v>43100</v>
      </c>
      <c r="K57">
        <v>350</v>
      </c>
    </row>
    <row r="58" spans="1:11" x14ac:dyDescent="0.25">
      <c r="A58" t="str">
        <f>"Z61210BE49"</f>
        <v>Z61210BE49</v>
      </c>
      <c r="B58" t="str">
        <f t="shared" si="1"/>
        <v>06363391001</v>
      </c>
      <c r="C58" t="s">
        <v>15</v>
      </c>
      <c r="D58" t="s">
        <v>159</v>
      </c>
      <c r="E58" t="s">
        <v>17</v>
      </c>
      <c r="F58" s="1" t="s">
        <v>160</v>
      </c>
      <c r="G58" t="s">
        <v>161</v>
      </c>
      <c r="H58">
        <v>1212.5</v>
      </c>
      <c r="I58" s="2">
        <v>43073</v>
      </c>
      <c r="J58" s="2">
        <v>43087</v>
      </c>
      <c r="K58">
        <v>1212.5</v>
      </c>
    </row>
    <row r="59" spans="1:11" x14ac:dyDescent="0.25">
      <c r="A59" t="str">
        <f>"7279002678"</f>
        <v>7279002678</v>
      </c>
      <c r="B59" t="str">
        <f t="shared" si="1"/>
        <v>06363391001</v>
      </c>
      <c r="C59" t="s">
        <v>15</v>
      </c>
      <c r="D59" t="s">
        <v>162</v>
      </c>
      <c r="E59" t="s">
        <v>129</v>
      </c>
      <c r="F59" s="1" t="s">
        <v>163</v>
      </c>
      <c r="G59" t="s">
        <v>164</v>
      </c>
      <c r="H59">
        <v>25364</v>
      </c>
      <c r="I59" s="2">
        <v>43091</v>
      </c>
      <c r="J59" s="2">
        <v>43152</v>
      </c>
      <c r="K59">
        <v>25364</v>
      </c>
    </row>
    <row r="60" spans="1:11" x14ac:dyDescent="0.25">
      <c r="A60" t="str">
        <f>"Z882107E48"</f>
        <v>Z882107E48</v>
      </c>
      <c r="B60" t="str">
        <f t="shared" si="1"/>
        <v>06363391001</v>
      </c>
      <c r="C60" t="s">
        <v>15</v>
      </c>
      <c r="D60" t="s">
        <v>165</v>
      </c>
      <c r="E60" t="s">
        <v>129</v>
      </c>
      <c r="F60" s="1" t="s">
        <v>166</v>
      </c>
      <c r="G60" t="s">
        <v>117</v>
      </c>
      <c r="H60">
        <v>12959.02</v>
      </c>
      <c r="I60" s="2">
        <v>43089</v>
      </c>
      <c r="J60" s="2">
        <v>43119</v>
      </c>
      <c r="K60">
        <v>12959.02</v>
      </c>
    </row>
    <row r="61" spans="1:11" x14ac:dyDescent="0.25">
      <c r="A61" t="str">
        <f>"Z151FF0AAA"</f>
        <v>Z151FF0AAA</v>
      </c>
      <c r="B61" t="str">
        <f t="shared" si="1"/>
        <v>06363391001</v>
      </c>
      <c r="C61" t="s">
        <v>15</v>
      </c>
      <c r="D61" t="s">
        <v>167</v>
      </c>
      <c r="E61" t="s">
        <v>129</v>
      </c>
      <c r="F61" s="1" t="s">
        <v>168</v>
      </c>
      <c r="G61" t="s">
        <v>169</v>
      </c>
      <c r="H61">
        <v>15009.59</v>
      </c>
      <c r="I61" s="2">
        <v>43039</v>
      </c>
      <c r="J61" s="2">
        <v>43059</v>
      </c>
      <c r="K61">
        <v>15009.59</v>
      </c>
    </row>
    <row r="62" spans="1:11" x14ac:dyDescent="0.25">
      <c r="A62" t="str">
        <f>"Z1B1FE4A26"</f>
        <v>Z1B1FE4A26</v>
      </c>
      <c r="B62" t="str">
        <f t="shared" si="1"/>
        <v>06363391001</v>
      </c>
      <c r="C62" t="s">
        <v>15</v>
      </c>
      <c r="D62" t="s">
        <v>170</v>
      </c>
      <c r="E62" t="s">
        <v>129</v>
      </c>
      <c r="F62" s="1" t="s">
        <v>171</v>
      </c>
      <c r="G62" t="s">
        <v>172</v>
      </c>
      <c r="H62">
        <v>19333.68</v>
      </c>
      <c r="I62" s="2">
        <v>43013</v>
      </c>
      <c r="J62" s="2">
        <v>43028</v>
      </c>
      <c r="K62">
        <v>19333.650000000001</v>
      </c>
    </row>
    <row r="63" spans="1:11" x14ac:dyDescent="0.25">
      <c r="A63" t="str">
        <f>"Z151FEF41D"</f>
        <v>Z151FEF41D</v>
      </c>
      <c r="B63" t="str">
        <f t="shared" ref="B63:B76" si="2">"06363391001"</f>
        <v>06363391001</v>
      </c>
      <c r="C63" t="s">
        <v>15</v>
      </c>
      <c r="D63" t="s">
        <v>173</v>
      </c>
      <c r="E63" t="s">
        <v>17</v>
      </c>
      <c r="F63" s="1" t="s">
        <v>174</v>
      </c>
      <c r="G63" t="s">
        <v>175</v>
      </c>
      <c r="H63">
        <v>400</v>
      </c>
      <c r="I63" s="2">
        <v>43003</v>
      </c>
      <c r="J63" s="2">
        <v>43368</v>
      </c>
      <c r="K63">
        <v>400</v>
      </c>
    </row>
    <row r="64" spans="1:11" x14ac:dyDescent="0.25">
      <c r="A64" t="str">
        <f>"Z5520C2A55"</f>
        <v>Z5520C2A55</v>
      </c>
      <c r="B64" t="str">
        <f t="shared" si="2"/>
        <v>06363391001</v>
      </c>
      <c r="C64" t="s">
        <v>15</v>
      </c>
      <c r="D64" t="s">
        <v>176</v>
      </c>
      <c r="E64" t="s">
        <v>17</v>
      </c>
      <c r="F64" s="1" t="s">
        <v>177</v>
      </c>
      <c r="G64" t="s">
        <v>178</v>
      </c>
      <c r="H64">
        <v>163.44999999999999</v>
      </c>
      <c r="I64" s="2">
        <v>43055</v>
      </c>
      <c r="J64" s="2">
        <v>43419</v>
      </c>
      <c r="K64">
        <v>163.44999999999999</v>
      </c>
    </row>
    <row r="65" spans="1:11" x14ac:dyDescent="0.25">
      <c r="A65" t="str">
        <f>"ZE71F5678A"</f>
        <v>ZE71F5678A</v>
      </c>
      <c r="B65" t="str">
        <f t="shared" si="2"/>
        <v>06363391001</v>
      </c>
      <c r="C65" t="s">
        <v>15</v>
      </c>
      <c r="D65" t="s">
        <v>179</v>
      </c>
      <c r="E65" t="s">
        <v>17</v>
      </c>
      <c r="F65" s="1" t="s">
        <v>180</v>
      </c>
      <c r="G65" t="s">
        <v>181</v>
      </c>
      <c r="H65">
        <v>4750</v>
      </c>
      <c r="I65" s="2">
        <v>42940</v>
      </c>
      <c r="J65" s="2">
        <v>42944</v>
      </c>
      <c r="K65">
        <v>4715</v>
      </c>
    </row>
    <row r="66" spans="1:11" x14ac:dyDescent="0.25">
      <c r="A66" t="str">
        <f>"Z081F64F9D"</f>
        <v>Z081F64F9D</v>
      </c>
      <c r="B66" t="str">
        <f t="shared" si="2"/>
        <v>06363391001</v>
      </c>
      <c r="C66" t="s">
        <v>15</v>
      </c>
      <c r="D66" t="s">
        <v>182</v>
      </c>
      <c r="E66" t="s">
        <v>17</v>
      </c>
      <c r="F66" s="1" t="s">
        <v>34</v>
      </c>
      <c r="G66" t="s">
        <v>35</v>
      </c>
      <c r="H66">
        <v>870</v>
      </c>
      <c r="I66" s="2">
        <v>42940</v>
      </c>
      <c r="J66" s="2">
        <v>42947</v>
      </c>
      <c r="K66">
        <v>870</v>
      </c>
    </row>
    <row r="67" spans="1:11" x14ac:dyDescent="0.25">
      <c r="A67" t="str">
        <f>"Z421E16342"</f>
        <v>Z421E16342</v>
      </c>
      <c r="B67" t="str">
        <f t="shared" si="2"/>
        <v>06363391001</v>
      </c>
      <c r="C67" t="s">
        <v>15</v>
      </c>
      <c r="D67" t="s">
        <v>183</v>
      </c>
      <c r="E67" t="s">
        <v>24</v>
      </c>
      <c r="F67" s="1" t="s">
        <v>184</v>
      </c>
      <c r="G67" t="s">
        <v>185</v>
      </c>
      <c r="H67">
        <v>7452.04</v>
      </c>
      <c r="I67" s="2">
        <v>42828</v>
      </c>
      <c r="J67" s="2">
        <v>42885</v>
      </c>
      <c r="K67">
        <v>7452.04</v>
      </c>
    </row>
    <row r="68" spans="1:11" x14ac:dyDescent="0.25">
      <c r="A68" t="str">
        <f>"Z8F210BDF0"</f>
        <v>Z8F210BDF0</v>
      </c>
      <c r="B68" t="str">
        <f t="shared" si="2"/>
        <v>06363391001</v>
      </c>
      <c r="C68" t="s">
        <v>15</v>
      </c>
      <c r="D68" t="s">
        <v>186</v>
      </c>
      <c r="E68" t="s">
        <v>17</v>
      </c>
      <c r="F68" s="1" t="s">
        <v>187</v>
      </c>
      <c r="G68" t="s">
        <v>188</v>
      </c>
      <c r="H68">
        <v>3395</v>
      </c>
      <c r="I68" s="2">
        <v>43074</v>
      </c>
      <c r="J68" s="2">
        <v>43100</v>
      </c>
      <c r="K68">
        <v>3395</v>
      </c>
    </row>
    <row r="69" spans="1:11" x14ac:dyDescent="0.25">
      <c r="A69" t="str">
        <f>"ZF91F7BB9D"</f>
        <v>ZF91F7BB9D</v>
      </c>
      <c r="B69" t="str">
        <f t="shared" si="2"/>
        <v>06363391001</v>
      </c>
      <c r="C69" t="s">
        <v>15</v>
      </c>
      <c r="D69" t="s">
        <v>189</v>
      </c>
      <c r="E69" t="s">
        <v>17</v>
      </c>
      <c r="F69" s="1" t="s">
        <v>190</v>
      </c>
      <c r="G69" t="s">
        <v>191</v>
      </c>
      <c r="H69">
        <v>950</v>
      </c>
      <c r="I69" s="2">
        <v>42826</v>
      </c>
      <c r="J69" s="2">
        <v>43039</v>
      </c>
      <c r="K69">
        <v>950</v>
      </c>
    </row>
    <row r="70" spans="1:11" x14ac:dyDescent="0.25">
      <c r="A70" t="str">
        <f>"6963987FDB"</f>
        <v>6963987FDB</v>
      </c>
      <c r="B70" t="str">
        <f t="shared" si="2"/>
        <v>06363391001</v>
      </c>
      <c r="C70" t="s">
        <v>15</v>
      </c>
      <c r="D70" t="s">
        <v>192</v>
      </c>
      <c r="E70" t="s">
        <v>129</v>
      </c>
      <c r="F70" s="1" t="s">
        <v>193</v>
      </c>
      <c r="G70" t="s">
        <v>194</v>
      </c>
      <c r="H70">
        <v>64200</v>
      </c>
      <c r="I70" s="2">
        <v>42826</v>
      </c>
      <c r="J70" s="2">
        <v>43190</v>
      </c>
      <c r="K70">
        <v>60343.19</v>
      </c>
    </row>
    <row r="71" spans="1:11" x14ac:dyDescent="0.25">
      <c r="A71" t="str">
        <f>"Z5A1F7BBE6"</f>
        <v>Z5A1F7BBE6</v>
      </c>
      <c r="B71" t="str">
        <f t="shared" si="2"/>
        <v>06363391001</v>
      </c>
      <c r="C71" t="s">
        <v>15</v>
      </c>
      <c r="D71" t="s">
        <v>195</v>
      </c>
      <c r="E71" t="s">
        <v>17</v>
      </c>
      <c r="F71" s="1" t="s">
        <v>196</v>
      </c>
      <c r="G71" t="s">
        <v>197</v>
      </c>
      <c r="H71">
        <v>900</v>
      </c>
      <c r="I71" s="2">
        <v>42826</v>
      </c>
      <c r="J71" s="2">
        <v>43190</v>
      </c>
      <c r="K71">
        <v>900</v>
      </c>
    </row>
    <row r="72" spans="1:11" x14ac:dyDescent="0.25">
      <c r="A72" t="str">
        <f>"7007858B5B"</f>
        <v>7007858B5B</v>
      </c>
      <c r="B72" t="str">
        <f t="shared" si="2"/>
        <v>06363391001</v>
      </c>
      <c r="C72" t="s">
        <v>15</v>
      </c>
      <c r="D72" t="s">
        <v>198</v>
      </c>
      <c r="E72" t="s">
        <v>129</v>
      </c>
      <c r="F72" s="1" t="s">
        <v>199</v>
      </c>
      <c r="G72" t="s">
        <v>200</v>
      </c>
      <c r="H72">
        <v>100001.8</v>
      </c>
      <c r="I72" s="2">
        <v>42864</v>
      </c>
      <c r="J72" s="2">
        <v>43592</v>
      </c>
      <c r="K72">
        <v>98511.8</v>
      </c>
    </row>
    <row r="73" spans="1:11" x14ac:dyDescent="0.25">
      <c r="A73" t="str">
        <f>"696399674B"</f>
        <v>696399674B</v>
      </c>
      <c r="B73" t="str">
        <f t="shared" si="2"/>
        <v>06363391001</v>
      </c>
      <c r="C73" t="s">
        <v>15</v>
      </c>
      <c r="D73" t="s">
        <v>201</v>
      </c>
      <c r="E73" t="s">
        <v>129</v>
      </c>
      <c r="F73" s="1" t="s">
        <v>193</v>
      </c>
      <c r="G73" t="s">
        <v>194</v>
      </c>
      <c r="H73">
        <v>51142.67</v>
      </c>
      <c r="I73" s="2">
        <v>42826</v>
      </c>
      <c r="J73" s="2">
        <v>43312</v>
      </c>
      <c r="K73">
        <v>51142.67</v>
      </c>
    </row>
    <row r="74" spans="1:11" x14ac:dyDescent="0.25">
      <c r="A74" t="str">
        <f>"69639945A5"</f>
        <v>69639945A5</v>
      </c>
      <c r="B74" t="str">
        <f t="shared" si="2"/>
        <v>06363391001</v>
      </c>
      <c r="C74" t="s">
        <v>15</v>
      </c>
      <c r="D74" t="s">
        <v>202</v>
      </c>
      <c r="E74" t="s">
        <v>129</v>
      </c>
      <c r="F74" s="1" t="s">
        <v>193</v>
      </c>
      <c r="G74" t="s">
        <v>203</v>
      </c>
      <c r="H74">
        <v>87439.13</v>
      </c>
      <c r="I74" s="2">
        <v>42948</v>
      </c>
      <c r="J74" s="2">
        <v>43434</v>
      </c>
      <c r="K74">
        <v>73891.5</v>
      </c>
    </row>
    <row r="75" spans="1:11" x14ac:dyDescent="0.25">
      <c r="A75" t="str">
        <f>"ZBD1F80E78"</f>
        <v>ZBD1F80E78</v>
      </c>
      <c r="B75" t="str">
        <f t="shared" si="2"/>
        <v>06363391001</v>
      </c>
      <c r="C75" t="s">
        <v>15</v>
      </c>
      <c r="D75" t="s">
        <v>204</v>
      </c>
      <c r="E75" t="s">
        <v>17</v>
      </c>
      <c r="F75" s="1" t="s">
        <v>205</v>
      </c>
      <c r="G75" t="s">
        <v>203</v>
      </c>
      <c r="H75">
        <v>1900</v>
      </c>
      <c r="I75" s="2">
        <v>42948</v>
      </c>
      <c r="J75" s="2">
        <v>43100</v>
      </c>
      <c r="K75">
        <v>1600</v>
      </c>
    </row>
    <row r="76" spans="1:11" x14ac:dyDescent="0.25">
      <c r="A76" t="str">
        <f>"70327221CA"</f>
        <v>70327221CA</v>
      </c>
      <c r="B76" t="str">
        <f t="shared" si="2"/>
        <v>06363391001</v>
      </c>
      <c r="C76" t="s">
        <v>15</v>
      </c>
      <c r="D76" t="s">
        <v>206</v>
      </c>
      <c r="E76" t="s">
        <v>129</v>
      </c>
      <c r="F76" s="1" t="s">
        <v>207</v>
      </c>
      <c r="G76" t="s">
        <v>208</v>
      </c>
      <c r="H76">
        <v>61975.83</v>
      </c>
      <c r="I76" s="2">
        <v>42856</v>
      </c>
      <c r="J76" s="2">
        <v>43373</v>
      </c>
      <c r="K76">
        <v>53524.52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calabria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2019-01-29T15:47:01Z</dcterms:created>
  <dcterms:modified xsi:type="dcterms:W3CDTF">2019-01-29T15:47:01Z</dcterms:modified>
</cp:coreProperties>
</file>