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</calcChain>
</file>

<file path=xl/sharedStrings.xml><?xml version="1.0" encoding="utf-8"?>
<sst xmlns="http://schemas.openxmlformats.org/spreadsheetml/2006/main" count="341" uniqueCount="191">
  <si>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</si>
  <si>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</si>
  <si>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</si>
  <si>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</si>
  <si>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</si>
  <si>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</si>
  <si>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</si>
  <si>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</si>
  <si>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</si>
  <si>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</si>
  <si>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</si>
  <si>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</si>
  <si>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</si>
  <si>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</si>
  <si>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</si>
  <si>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</si>
  <si>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Toner originali per stampanti HP Officejet Pro X451dw</t>
  </si>
  <si>
    <t>22-PROCEDURA NEGOZIATA DERIVANTE DA AVVISI CON CUI SI INDICE LA GARA</t>
  </si>
  <si>
    <t xml:space="preserve">2M UFFICIO (CF: 07350840638)
ALL OFFICE (CF: 12643700151)
C2 SRL (CF: 01121130197)
Corporate Express srl (CF: 13303580156)
DEBA SRL (CF: 08458520155)
ECO LASER INFORMATICA SRL  (CF: 04427081007)
FINBUC SRL (CF: 08573761007)
LYRECO ITALIA S.P.A. (CF: 11582010150)
OFFICE DEPOT ITALIA SRL (CF: 03675290286)
R.C.M. ITALIA s.r.l. (CF: 06736060630)
SOLUZIONE UFFICIO SRL  (CF: 02141630786)
</t>
  </si>
  <si>
    <t>OFFICE DEPOT ITALIA SRL (CF: 03675290286)</t>
  </si>
  <si>
    <t>Lavaggio di telo da proiezione dell'aula formazione presso sede di Trento</t>
  </si>
  <si>
    <t>23-AFFIDAMENTO IN ECONOMIA - AFFIDAMENTO DIRETTO</t>
  </si>
  <si>
    <t xml:space="preserve">Lavanderia LONER Srl (CF: 02048860221)
</t>
  </si>
  <si>
    <t>Lavanderia LONER Srl (CF: 02048860221)</t>
  </si>
  <si>
    <t>Sostituzione teleruttori di potenza su impianto ascensori della sede di Trento</t>
  </si>
  <si>
    <t xml:space="preserve">KONE SPA (CF: 05069070158)
</t>
  </si>
  <si>
    <t>KONE SPA (CF: 05069070158)</t>
  </si>
  <si>
    <t>Prodotti per attivitÃ  didattiche del progetto "Fisco &amp; Scuola"</t>
  </si>
  <si>
    <t xml:space="preserve">INDAL S.R.L. (CF: 01056740226)
</t>
  </si>
  <si>
    <t>INDAL S.R.L. (CF: 01056740226)</t>
  </si>
  <si>
    <t>Contratto per la sostituzione di valvola di discesa impianto elevatore presso la nostra sede di Borgo Valsugana</t>
  </si>
  <si>
    <t xml:space="preserve">DOMOLIFT Elevatori Srl (CF: 01153190226)
</t>
  </si>
  <si>
    <t>DOMOLIFT Elevatori Srl (CF: 01153190226)</t>
  </si>
  <si>
    <t>Servizio di sgombero neve dalle aree pedonali circostanti l'edificio sede di Trento</t>
  </si>
  <si>
    <t xml:space="preserve">LA TECNICA SNC di Francesca Eccher &amp; Michele Bassi (CF: 02403620228)
</t>
  </si>
  <si>
    <t>LA TECNICA SNC di Francesca Eccher &amp; Michele Bassi (CF: 02403620228)</t>
  </si>
  <si>
    <t>Recupero/smaltimento di rifiuti elettronici RAEE depositati presso sede DP Trento</t>
  </si>
  <si>
    <t xml:space="preserve">RIGOTTI F.LLI Srl (CF: 01977710225)
SATIVA S.r.l. (CF: 00676630221)
</t>
  </si>
  <si>
    <t>RIGOTTI F.LLI Srl (CF: 01977710225)</t>
  </si>
  <si>
    <t>Servizio di esecuzione verifiche periodiche su impianti elettrici secondo DPR 462/01</t>
  </si>
  <si>
    <t xml:space="preserve">CHECKS S.R.L. (CF: 04036310235)
I &amp; S INGEGNERIA &amp; SICUREZZA S.R.L. (CF: 01723610216)
NV DI PAISSAN MAURIZIO S.A.S. (CF: 02076500228)
TRENTINA VERIFICHE ELETTRICHE SRL (CF: 01844810224)
Veneta Engineering S.r.l. (CF: 00828990226)
</t>
  </si>
  <si>
    <t>TRENTINA VERIFICHE ELETTRICHE SRL (CF: 01844810224)</t>
  </si>
  <si>
    <t>realizzazione di tamponamento porta interna dellâ€™Ufficio Territoriale di Cles</t>
  </si>
  <si>
    <t xml:space="preserve">BRENTARI MAURO (CF: BRNMRA86B16C794F)
</t>
  </si>
  <si>
    <t>BRENTARI MAURO (CF: BRNMRA86B16C794F)</t>
  </si>
  <si>
    <t>Servizio di sorveglianza sanitaria DP Trento</t>
  </si>
  <si>
    <t>26-AFFIDAMENTO DIRETTO IN ADESIONE AD ACCORDO QUADRO/CONVENZIONE</t>
  </si>
  <si>
    <t xml:space="preserve">COM Metodi spa  (CF: 07120730150)
</t>
  </si>
  <si>
    <t>COM Metodi spa  (CF: 07120730150)</t>
  </si>
  <si>
    <t>Servizio di manutenzione aree a verde presso edificio "Magnete", sede di Trento</t>
  </si>
  <si>
    <t xml:space="preserve">LA TECNICA SNC di Francesca Eccher &amp; Michele Bassi (CF: 02403620228)
NADALINI FLOR SAS (CF: 01071090227)
POLLICE VERDE di Maier Luigi (CF: MRALGU63T02H612R)
SPAZIO VERDE Soc. Coop. Agricola (CF: 00941230229)
</t>
  </si>
  <si>
    <t>NADALINI FLOR SAS (CF: 01071090227)</t>
  </si>
  <si>
    <t>Progetto esecutivo rete dati nuova sede UT Cles</t>
  </si>
  <si>
    <t xml:space="preserve">Telecom Italia S.p.A. (CF: 00488410010)
</t>
  </si>
  <si>
    <t>Telecom Italia S.p.A. (CF: 00488410010)</t>
  </si>
  <si>
    <t>Cartucce originali per stampanti HP Officejet H470</t>
  </si>
  <si>
    <t xml:space="preserve">CORPORATE EXPRESS SRL (CF: 00936630151)
DANCOM S.R.L.  (CF: 06518141210)
ECO LASER INFORMATICA SRL  (CF: 04427081007)
FINBUC SRL (CF: 08573761007)
Ingros Carta Giustacchini spa (CF: 01705680179)
LYRECO ITALIA S.P.A. (CF: 11582010150)
MIDA SRL (CF: 01513020238)
R.C.M. ITALIA s.r.l. (CF: 06736060630)
SANCILIO di SANCILIO Francesco (CF: SNCFNC59A06F284S)
SOLUZIONE UFFICIO SRL  (CF: 02141630786)
</t>
  </si>
  <si>
    <t>MIDA SRL (CF: 01513020238)</t>
  </si>
  <si>
    <t>Sostituzione di cremagliera e riparazione dell'automazione cancelli garage nella sede di Trento</t>
  </si>
  <si>
    <t xml:space="preserve">PIEFFE Costruzioni Elettriche di Piffer Giorgio (CF: PFFGRG60D24E048Y)
</t>
  </si>
  <si>
    <t>PIEFFE Costruzioni Elettriche di Piffer Giorgio (CF: PFFGRG60D24E048Y)</t>
  </si>
  <si>
    <t>Servizio di diserbo da erbe infestanti in zone di pertinenza sede di Trento</t>
  </si>
  <si>
    <t xml:space="preserve">NADALINI FLOR SAS (CF: 01071090227)
</t>
  </si>
  <si>
    <t>Realizzazione di un collegamento rete dati per la nuova sede dell'UT Cles</t>
  </si>
  <si>
    <t xml:space="preserve">ELETTROTEAM S.r.l. (CF: 01517710222)
</t>
  </si>
  <si>
    <t>ELETTROTEAM S.r.l. (CF: 01517710222)</t>
  </si>
  <si>
    <t>Fornitura buoni pasto 2017</t>
  </si>
  <si>
    <t xml:space="preserve">DAY RISTOSERVICE S.P.A. (CF: 03543000370)
</t>
  </si>
  <si>
    <t>DAY RISTOSERVICE S.P.A. (CF: 03543000370)</t>
  </si>
  <si>
    <t>Articoli di cancelleria per DP Trento e Uffici Territoriali</t>
  </si>
  <si>
    <t xml:space="preserve">ABACO FORNITURE (CF: 09080690150)
CARTOVENETA APCI SRL (CF: 00164810277)
CENTRO CANCELLERIA S.R.L. (CF: 07286650150)
CONTER FORNITURE S.A.S. (CF: 01206270215)
Forato Cancelleria S.r.l. (CF: 01383950225)
INCARTA SRL (CF: DLRMRA70R13C794M)
INGROSSO CARTA E CANCELLERIA TARANTOLA (CF: MTTDTL65P56A757F)
MOAR S.R.L. (CF: 01827230226)
SOLUZIONE UFFICIO S.R.L.  (CF: 02778750246)
TINKHAUSER GMBH (CF: 01563380219)
TUTTOUFFICIO SRL (CF: 01410340176)
VIC CANCELLERIA SRL (CF: 00924740152)
</t>
  </si>
  <si>
    <t>MOAR S.R.L. (CF: 01827230226)</t>
  </si>
  <si>
    <t>Fornitura di tende veneziane per UT Tione</t>
  </si>
  <si>
    <t xml:space="preserve">MAFFEI EMILIO (CF: MFFMLE39M03I949V)
TESSILMONFRI' SNC (CF: 01100120227)
</t>
  </si>
  <si>
    <t>TESSILMONFRI' SNC (CF: 01100120227)</t>
  </si>
  <si>
    <t>Servizio di trasporto e recupero di materiali e arredi presso le sedi di Trento e Cles</t>
  </si>
  <si>
    <t xml:space="preserve">RIGOTTI F.LLI Srl (CF: 01977710225)
</t>
  </si>
  <si>
    <t>Fornitura di gas naturale e servizi connessi</t>
  </si>
  <si>
    <t xml:space="preserve">SPIGAS SRL (CF: 01159920113)
</t>
  </si>
  <si>
    <t>SPIGAS SRL (CF: 01159920113)</t>
  </si>
  <si>
    <t>Tabella informativa per la nuova sede dell'UT Cles</t>
  </si>
  <si>
    <t xml:space="preserve">DUESSE SAS (CF: 02225440227)
</t>
  </si>
  <si>
    <t>DUESSE SAS (CF: 02225440227)</t>
  </si>
  <si>
    <t>Servizio di accoglienza e portierato presso la sede di Trento</t>
  </si>
  <si>
    <t xml:space="preserve">EUROPOL Istituto di vigilanza srl (CF: 01790150666)
ISTITUTO DI VIGILANZA DELL'URBE S.P.A. (CF: 05800441007)
METROSERVICE SRL  (CF: 06748221006)
RANGERS SERVIZI FIDUCIARI SRL  (CF: 03897120246)
SECURITE' SRL (CF: 11537111004)
</t>
  </si>
  <si>
    <t>SECURITE' SRL (CF: 11537111004)</t>
  </si>
  <si>
    <t>Carta naturale in risme f.to A4 per DP Trento</t>
  </si>
  <si>
    <t xml:space="preserve">CARTA COPY DI ROCCHI ROSANNA (CF: RCCRNN57L66F728X)
CONTER FORNITURE S.A.S. (CF: 01206270215)
ESPERIA SRL (CF: 00232430223)
Forato Cancelleria S.r.l. (CF: 01383950225)
MOAR S.R.L. (CF: 01827230226)
SADESIGN (CF: 01481210225)
TECNOBIT SRL (CF: 01719980227)
TECNOITALIA S.R.L. (CF: 01308770229)
TINKHAUSER GMBH (CF: 01563380219)
Villotti SRL (CF: 00492710223)
</t>
  </si>
  <si>
    <t>Verifica e ripristino funzionalitÃ  degli impianti antifurtopresso le sedi di Trento, Borgo Valsugana e Rovereto</t>
  </si>
  <si>
    <t xml:space="preserve">SICURCOP S.r.l.s. (CF: 02339340222)
</t>
  </si>
  <si>
    <t>SICURCOP S.r.l.s. (CF: 02339340222)</t>
  </si>
  <si>
    <t>Intervento di sostituzione pompa di sollevamento presso l'archivio della sede di Trento</t>
  </si>
  <si>
    <t xml:space="preserve">BORTOLOTTI Alberto S.r.l. (CF: 01923450223)
</t>
  </si>
  <si>
    <t>BORTOLOTTI Alberto S.r.l. (CF: 01923450223)</t>
  </si>
  <si>
    <t>Spostamento lettore badge nella nuova sede dell'UT Cles</t>
  </si>
  <si>
    <t xml:space="preserve">SOLARI DI UDINE S.P.A. (CF: 01847860309)
</t>
  </si>
  <si>
    <t>SOLARI DI UDINE S.P.A. (CF: 01847860309)</t>
  </si>
  <si>
    <t>Riparazione e regolazione di porte interne e di emergenza presso sede di Trento</t>
  </si>
  <si>
    <t xml:space="preserve">M.C. MONTAGGI di Camin Mauro (CF: CMNMRA61S27L378S)
</t>
  </si>
  <si>
    <t>M.C. MONTAGGI di Camin Mauro (CF: CMNMRA61S27L378S)</t>
  </si>
  <si>
    <t>Sosotituzione cerniere di porte interne presso sede di Trento</t>
  </si>
  <si>
    <t xml:space="preserve">Falegnameria SALA Bruno (CF: SLABRN59B15L378W)
</t>
  </si>
  <si>
    <t>Falegnameria SALA Bruno (CF: SLABRN59B15L378W)</t>
  </si>
  <si>
    <t>Servizio di trasporto, distruzione e smaltimento di materiale cartaceo</t>
  </si>
  <si>
    <t xml:space="preserve">ECOOPERA SocietÃ  Cooperativa (CF: 00621240225)
MOSER Marino &amp; Figli S.r.l. (CF: 00385420229)
</t>
  </si>
  <si>
    <t>MOSER Marino &amp; Figli S.r.l. (CF: 00385420229)</t>
  </si>
  <si>
    <t>Timbri in gomma personalizzati e articoli di cancelleria</t>
  </si>
  <si>
    <t xml:space="preserve">Forato Cancelleria S.r.l. (CF: 01383950225)
</t>
  </si>
  <si>
    <t>Forato Cancelleria S.r.l. (CF: 01383950225)</t>
  </si>
  <si>
    <t>Opere di carpenteria metallica presso sede Trento</t>
  </si>
  <si>
    <t xml:space="preserve">Officina Meccanica DANILO BETTI (CF: BTTDNL64H23L378A)
</t>
  </si>
  <si>
    <t>Officina Meccanica DANILO BETTI (CF: BTTDNL64H23L378A)</t>
  </si>
  <si>
    <t>Opere di capenteria metallica per tunnel garage sud-ovest presso sede di Trento</t>
  </si>
  <si>
    <t>Tinteggiatura locale bar interno alla sede di Trento</t>
  </si>
  <si>
    <t xml:space="preserve">SM PITTURE di Pasqualini Mariano (CF: PSQMRN78E04L378R)
</t>
  </si>
  <si>
    <t>SM PITTURE di Pasqualini Mariano (CF: PSQMRN78E04L378R)</t>
  </si>
  <si>
    <t>Manuali Editore IPSOA per DP Trento e Uffici Territoriali</t>
  </si>
  <si>
    <t xml:space="preserve">WOLTERS KLUWER ITALIA SRL (CF: 10209790152)
</t>
  </si>
  <si>
    <t>WOLTERS KLUWER ITALIA SRL (CF: 10209790152)</t>
  </si>
  <si>
    <t>Interventi di manutenzione/riparazione su impianto idrosanitario</t>
  </si>
  <si>
    <t>Fornitura di scaldabagni elettrici</t>
  </si>
  <si>
    <t xml:space="preserve">BARBUIANI S.R.L. (CF: 00958580292)
</t>
  </si>
  <si>
    <t>BARBUIANI S.R.L. (CF: 00958580292)</t>
  </si>
  <si>
    <t>Servizio di sgombero neve e spargimento sale nelle aree pedonali dell'edificio il Magnete di Trento</t>
  </si>
  <si>
    <t>Ripristino dello scarico acque bianche nel passaggio seminterrato sud presso sede di Trento</t>
  </si>
  <si>
    <t>Fornitura di tabelle segnaletiche per il parcheggio dell'UT Cavalese</t>
  </si>
  <si>
    <t>Esecuzione della verifica straordinaria sull'impianto di elevazione della sede di Rovereto</t>
  </si>
  <si>
    <t xml:space="preserve">A.P.S.S.  di Trento (CF: 01429410226)
I &amp; S INGEGNERIA &amp; SICUREZZA S.R.L. (CF: 01723610216)
</t>
  </si>
  <si>
    <t>I &amp; S INGEGNERIA &amp; SICUREZZA S.R.L. (CF: 01723610216)</t>
  </si>
  <si>
    <t>Disotturazione degli scarichi di una terrazza e del parcheggio seminterrato sede di Trento</t>
  </si>
  <si>
    <t xml:space="preserve">FELLER MARCO S.A.S di Feller Marco &amp; C. (CF: 01903360228)
</t>
  </si>
  <si>
    <t>FELLER MARCO S.A.S di Feller Marco &amp; C. (CF: 01903360228)</t>
  </si>
  <si>
    <t>Carta naturale in risme per Uffici Territoriali</t>
  </si>
  <si>
    <t xml:space="preserve">CARTA COPY DI ROCCHI ROSANNA (CF: RCCRNN57L66F728X)
CARTOLERIA DELLAGIACOMA SAS di Dellagiacoma Antonio e Fratelli (CF: 00921160222)
CONTER FORNITURE S.A.S. (CF: 01206270215)
ESPERIA SRL (CF: 00232430223)
EUTROPIA S.A.S. (CF: 01856630221)
Forato Cancelleria S.r.l. (CF: 01383950225)
MOAR S.R.L. (CF: 01827230226)
SEMPREBONLUX SRL (CF: 01270420225)
TINKHAUSER GMBH (CF: 01563380219)
Villotti SRL (CF: 00492710223)
</t>
  </si>
  <si>
    <t xml:space="preserve">ALL OFFICE (CF: 12643700151)
BERTI SIMONE (CF: BRTSMN76L04G713R)
CARTO COPY SERVICE (CF: 04864781002)
DPS INFORMATICA S.N.C. DI PRESELLO GIANNI &amp; C. (CF: 01486330309)
ECO LASER INFORMATICA SRL  (CF: 04427081007)
FINBUC SRL (CF: 08573761007)
OFFICE DEPOT ITALIA SRL (CF: 03675290286)
OFFICE NETWORK S.A.S. di Ugo Cacciaglia &amp; C. (CF: 07650701217)
R.C.M. ITALIA s.r.l. (CF: 06736060630)
SDM Srl (CF: 03379550613)
</t>
  </si>
  <si>
    <t>ECO LASER INFORMATICA SRL  (CF: 04427081007)</t>
  </si>
  <si>
    <t>Sedute a norma da scrivania</t>
  </si>
  <si>
    <t xml:space="preserve">FACCHINI ARREDAMENTI di Facchini Alberto (CF: FCCLRT74T13A372Q)
</t>
  </si>
  <si>
    <t>FACCHINI ARREDAMENTI di Facchini Alberto (CF: FCCLRT74T13A372Q)</t>
  </si>
  <si>
    <t>Acquisto di distruggidocumenti per gli Uffici Territoriali</t>
  </si>
  <si>
    <t xml:space="preserve">01 di Rivadossi Giordano (CF: RVDGDN81B05B157O)
2A INFORMATICA SISTEMI S.R.L. (CF: 02287730358)
2C SERVICE S.R.L. (CF: 01997200132)
2G ELETTROTECNICA SNC (CF: 03242510364)
3A SISTEMI SRL (CF: 02089271205)
3D PRINT ITALIA SRL (CF: 03616700401)
3D STORE PADOVA SRL (CF: 05068080281)
3KLAB (CF: 02450911207)
Brambati (CF: 08267180159)
TECHNOSHARING (CF: 13296300158)
</t>
  </si>
  <si>
    <t>Brambati (CF: 08267180159)</t>
  </si>
  <si>
    <t>Servizio di conduzione e manutenzione degli impianti termoidraulici</t>
  </si>
  <si>
    <t xml:space="preserve">CLIMATEK SNC di Debiasi Paolo e Donati Lorenzo (CF: 02019450226)
CONSORZIO PROMETEO (CF: 00671150225)
CRISTOFORETTI SERVIZI ENERGIA SPA (CF: 01510980228)
ECO SISTERM S.R.L. (CF: 01611770221)
EDISON FACILITY SOLUTIONS SPA (giÃ  PVB SOLUTIONS) (CF: 01221910225)
GTEC SRL CONSORTILE SRL (CF: 02044300222)
LA TERMOIDRAULICA SRL (CF: 01310020225)
LEVEGHI SRL (CF: 00414540229)
MULTISERVIZI SNC DI MARIANO ZANVETTOR &amp; C. (CF: 01717130221)
OBRELLI SRL (CF: 02342000227)
</t>
  </si>
  <si>
    <t>GTEC SRL CONSORTILE SRL (CF: 02044300222)</t>
  </si>
  <si>
    <t>Servizio di Manutenzione impianto elettrico</t>
  </si>
  <si>
    <t xml:space="preserve">COMAIGROUP  (CF: 02312700228)
CRISTOFORETTI SERVIZI ENERGIA SPA (CF: 01510980228)
E2P SRL (CF: 00493480222)
ELETTROLUCE SNC (CF: 01041940220)
ELETTRONORD di Gardumi Luca e C. S.r.l. (CF: 01383380225)
EMC SRL (CF: 01812520227)
ENDURANCE IMPIANTI SRL (CF: 02126790225)
GRISENTI S.r.l. (CF: 01369610223)
LAGARINA IMPIANTI di Zanon Paolo (CF: ZNNPLA60L20H612V)
UDELLA DAVIDE (CF: DLLDVD63B09A022H)
</t>
  </si>
  <si>
    <t>ENDURANCE IMPIANTI SRL (CF: 02126790225)</t>
  </si>
  <si>
    <t>Sostituzione vetro di una finestra presso la sede di Trento</t>
  </si>
  <si>
    <t xml:space="preserve">Vetreria Gottardi Srl (CF: 01094640222)
</t>
  </si>
  <si>
    <t>Vetreria Gottardi Srl (CF: 01094640222)</t>
  </si>
  <si>
    <t>Sostituzione vetro di porta vetrata presso sede di Trento</t>
  </si>
  <si>
    <t>Monitor 42 pollici per sistema eliminacode UT Cles</t>
  </si>
  <si>
    <t xml:space="preserve">SIGMA S.P.A. (CF: 01590580443)
</t>
  </si>
  <si>
    <t>SIGMA S.P.A. (CF: 01590580443)</t>
  </si>
  <si>
    <t>Monitor 27 pollici come dispositivo di protezione individuale prescritto dal medico competente</t>
  </si>
  <si>
    <t xml:space="preserve">ADPARTNERS SRL (CF: 03340710270)
CARTOIDEE DI CULTRARO VASTA GIUSEPPE (CF: 04406950875)
DATAMARKET (CF: 00884490673)
EUNET SRL (CF: 03615830928)
EUROTECNO SRL (CF: 04585871009)
INFOBIT SNC DI NAMIA B. E MAMOLI T. (CF: 12435450155)
NOON SRL (CF: 06570270824)
ROENET (CF: 06012171002)
SOLUZIONE UFFICIO S.R.L.  (CF: 02778750246)
ZUCCHETTI Informatica S.p.A. (CF: 09588050154)
</t>
  </si>
  <si>
    <t>SOLUZIONE UFFICIO S.R.L.  (CF: 02778750246)</t>
  </si>
  <si>
    <t>Aggiornamento centralina del sistema antintrusione della sede DP Trento</t>
  </si>
  <si>
    <t>Pubblicazioni fiscali editore IPSOA</t>
  </si>
  <si>
    <t>Fornitura e sostituzione batterie d'allarme ed emergenza su impianto elevazione sede di Trento</t>
  </si>
  <si>
    <t>Riparazione dell'impianto di condizionamento della sede DP Trento</t>
  </si>
  <si>
    <t xml:space="preserve">SIGNORINI SERVICE SRL (CF: 02649560238)
</t>
  </si>
  <si>
    <t>SIGNORINI SERVICE SRL (CF: 02649560238)</t>
  </si>
  <si>
    <t>Trasloco UT Cles</t>
  </si>
  <si>
    <t xml:space="preserve">FACCHINI VERDI SOCIETA' COOPERATIVA (CF: 00108070228)
TOMASI GROUP SRL (CF: 02158010229)
Unilabor scarl (CF: 03632650242)
</t>
  </si>
  <si>
    <t>FACCHINI VERDI SOCIETA' COOPERATIVA (CF: 00108070228)</t>
  </si>
  <si>
    <t>interventi di verifica estintori presso Uffici Territoriali della DP Trento</t>
  </si>
  <si>
    <t xml:space="preserve">CEA ESTINTORI (CF: 03574360370)
</t>
  </si>
  <si>
    <t>CEA ESTINTORI (CF: 03574360370)</t>
  </si>
  <si>
    <t>Acquisto sedute ergonomiche su richiesta del medico competente</t>
  </si>
  <si>
    <t xml:space="preserve">L'AQUILA DESIGN S.R.L. (CF: 01772410666)
</t>
  </si>
  <si>
    <t>L'AQUILA DESIGN S.R.L. (CF: 01772410666)</t>
  </si>
  <si>
    <t>Acquisto sedute ergonomiche secondo richiesta del medico competente</t>
  </si>
  <si>
    <t xml:space="preserve">CROCCO ARREDAMENTI Srl (CF: 01884990613)
</t>
  </si>
  <si>
    <t>CROCCO ARREDAMENTI Srl (CF: 01884990613)</t>
  </si>
  <si>
    <t>Abbonamento a periodici</t>
  </si>
  <si>
    <t xml:space="preserve">S.I.E. SPA - SOCIETA' INIZIATIVE EDITORIALI (CF: 07529070158)
</t>
  </si>
  <si>
    <t>S.I.E. SPA - SOCIETA' INIZIATIVE EDITORIALI (CF: 07529070158)</t>
  </si>
  <si>
    <t>Buoni pasto elettronici</t>
  </si>
  <si>
    <t xml:space="preserve">EDENRED ITALIA srl (CF: 01014660417)
</t>
  </si>
  <si>
    <t>EDENRED ITALIA srl (CF: 01014660417)</t>
  </si>
  <si>
    <t>Toner originali per stampanti Kyocera</t>
  </si>
  <si>
    <t xml:space="preserve">KYOCERA DOCUMENT SOLUTION ITALIA SPA (CF: 01788080156)
</t>
  </si>
  <si>
    <t>KYOCERA DOCUMENT SOLUTION ITALIA SPA (CF: 01788080156)</t>
  </si>
  <si>
    <t>Servizi di manutenzione ascensori</t>
  </si>
  <si>
    <t xml:space="preserve">A.F. FRACCAROLI (CF: 01512310226)
CENTER LIFT SRL (CF: 02163080225)
CONSORZIO STABILE TECNOLOGIA IMPIANTISTICA (CF: 01841150228)
ESSEFFE &amp; VEA SRL (CF: 01393310220)
EURO ASCENSORI (CF: 01304000225)
JAM SRL dei f.lli JEZEC &amp; C. (CF: 00128550225)
KONE SPA (CF: 05069070158)
NORD LIFT SRL (CF: 00331270223)
PEDRINI &amp; C. di Pedrini Italo &amp; C. S.n.c. (CF: 00335000220)
SALVATERRA ASCENSORI SRL (CF: 02358540223)
</t>
  </si>
  <si>
    <t>Manutenzione periodica estintori e impianto antincendio (compresa manutenzione straordinaria fino a massimale contratto)</t>
  </si>
  <si>
    <t xml:space="preserve">A. WEGER SAS (CF: 01202040216)
CEA ESTINTORI (CF: 03574360370)
SECURE LIFE SAS di Taufer Massimo (CF: 02401330226)
</t>
  </si>
  <si>
    <t>SECURE LIFE SAS di Taufer Massimo (CF: 02401330226)</t>
  </si>
  <si>
    <t>Dati aggiornati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</si>
</sst>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D7" sqref="D7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190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"Z3C1CF49E8"</f>
        <v>Z3C1CF49E8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1366.9</v>
      </c>
      <c r="I3" s="2">
        <v>42765</v>
      </c>
      <c r="J3" s="2">
        <v>42772</v>
      </c>
      <c r="K3">
        <v>1366.9</v>
      </c>
    </row>
    <row r="4" spans="1:11" x14ac:dyDescent="0.25">
      <c r="A4" t="str">
        <f>"Z251CA6B6A"</f>
        <v>Z251CA6B6A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52.5</v>
      </c>
      <c r="I4" s="2">
        <v>42769</v>
      </c>
      <c r="J4" s="2">
        <v>42769</v>
      </c>
      <c r="K4">
        <v>52.5</v>
      </c>
    </row>
    <row r="5" spans="1:11" x14ac:dyDescent="0.25">
      <c r="A5" t="str">
        <f>"ZE31CDFE6B"</f>
        <v>ZE31CDFE6B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732</v>
      </c>
      <c r="I5" s="2">
        <v>42755</v>
      </c>
      <c r="J5" s="2">
        <v>42755</v>
      </c>
      <c r="K5">
        <v>732</v>
      </c>
    </row>
    <row r="6" spans="1:11" x14ac:dyDescent="0.25">
      <c r="A6" t="str">
        <f>"Z411D605F0"</f>
        <v>Z411D605F0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60</v>
      </c>
      <c r="I6" s="2">
        <v>42783</v>
      </c>
      <c r="J6" s="2">
        <v>42783</v>
      </c>
      <c r="K6">
        <v>54.55</v>
      </c>
    </row>
    <row r="7" spans="1:11" x14ac:dyDescent="0.25">
      <c r="A7" t="str">
        <f>"Z281DE0839"</f>
        <v>Z281DE0839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720</v>
      </c>
      <c r="I7" s="2">
        <v>42814</v>
      </c>
      <c r="J7" s="2">
        <v>42814</v>
      </c>
      <c r="K7">
        <v>720</v>
      </c>
    </row>
    <row r="8" spans="1:11" x14ac:dyDescent="0.25">
      <c r="A8" t="str">
        <f>"Z6B1DEEA24"</f>
        <v>Z6B1DEEA24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35</v>
      </c>
      <c r="H8">
        <v>280</v>
      </c>
      <c r="I8" s="2">
        <v>42748</v>
      </c>
      <c r="J8" s="2">
        <v>42748</v>
      </c>
      <c r="K8">
        <v>280</v>
      </c>
    </row>
    <row r="9" spans="1:11" x14ac:dyDescent="0.25">
      <c r="A9" t="str">
        <f>"Z521D693C9"</f>
        <v>Z521D693C9</v>
      </c>
      <c r="B9" t="str">
        <f t="shared" si="0"/>
        <v>06363391001</v>
      </c>
      <c r="C9" t="s">
        <v>15</v>
      </c>
      <c r="D9" t="s">
        <v>36</v>
      </c>
      <c r="E9" t="s">
        <v>21</v>
      </c>
      <c r="F9" s="1" t="s">
        <v>37</v>
      </c>
      <c r="G9" t="s">
        <v>38</v>
      </c>
      <c r="H9">
        <v>500</v>
      </c>
      <c r="I9" s="2">
        <v>42788</v>
      </c>
      <c r="J9" s="2">
        <v>42794</v>
      </c>
      <c r="K9">
        <v>500</v>
      </c>
    </row>
    <row r="10" spans="1:11" x14ac:dyDescent="0.25">
      <c r="A10" t="str">
        <f>"Z3F1DBB46A"</f>
        <v>Z3F1DBB46A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510</v>
      </c>
      <c r="I10" s="2">
        <v>42823</v>
      </c>
      <c r="J10" s="2">
        <v>42825</v>
      </c>
      <c r="K10">
        <v>510</v>
      </c>
    </row>
    <row r="11" spans="1:11" x14ac:dyDescent="0.25">
      <c r="A11" t="str">
        <f>"Z1E1E4188D"</f>
        <v>Z1E1E4188D</v>
      </c>
      <c r="B11" t="str">
        <f t="shared" si="0"/>
        <v>06363391001</v>
      </c>
      <c r="C11" t="s">
        <v>15</v>
      </c>
      <c r="D11" t="s">
        <v>42</v>
      </c>
      <c r="E11" t="s">
        <v>21</v>
      </c>
      <c r="F11" s="1" t="s">
        <v>43</v>
      </c>
      <c r="G11" t="s">
        <v>44</v>
      </c>
      <c r="H11">
        <v>480</v>
      </c>
      <c r="I11" s="2">
        <v>42839</v>
      </c>
      <c r="J11" s="2">
        <v>42845</v>
      </c>
      <c r="K11">
        <v>480</v>
      </c>
    </row>
    <row r="12" spans="1:11" x14ac:dyDescent="0.25">
      <c r="A12" t="str">
        <f>"6980176F71"</f>
        <v>6980176F71</v>
      </c>
      <c r="B12" t="str">
        <f t="shared" si="0"/>
        <v>06363391001</v>
      </c>
      <c r="C12" t="s">
        <v>15</v>
      </c>
      <c r="D12" t="s">
        <v>45</v>
      </c>
      <c r="E12" t="s">
        <v>46</v>
      </c>
      <c r="F12" s="1" t="s">
        <v>47</v>
      </c>
      <c r="G12" t="s">
        <v>48</v>
      </c>
      <c r="H12">
        <v>44063</v>
      </c>
      <c r="I12" s="2">
        <v>42795</v>
      </c>
      <c r="J12" s="2">
        <v>43890</v>
      </c>
      <c r="K12">
        <v>27341.47</v>
      </c>
    </row>
    <row r="13" spans="1:11" x14ac:dyDescent="0.25">
      <c r="A13" t="str">
        <f>"Z071E781D5"</f>
        <v>Z071E781D5</v>
      </c>
      <c r="B13" t="str">
        <f t="shared" si="0"/>
        <v>06363391001</v>
      </c>
      <c r="C13" t="s">
        <v>15</v>
      </c>
      <c r="D13" t="s">
        <v>49</v>
      </c>
      <c r="E13" t="s">
        <v>21</v>
      </c>
      <c r="F13" s="1" t="s">
        <v>50</v>
      </c>
      <c r="G13" t="s">
        <v>51</v>
      </c>
      <c r="H13">
        <v>4970</v>
      </c>
      <c r="I13" s="2">
        <v>42887</v>
      </c>
      <c r="J13" s="2">
        <v>43958</v>
      </c>
      <c r="K13">
        <v>3670</v>
      </c>
    </row>
    <row r="14" spans="1:11" x14ac:dyDescent="0.25">
      <c r="A14" t="str">
        <f>"Z471BFDD95"</f>
        <v>Z471BFDD95</v>
      </c>
      <c r="B14" t="str">
        <f t="shared" si="0"/>
        <v>06363391001</v>
      </c>
      <c r="C14" t="s">
        <v>15</v>
      </c>
      <c r="D14" t="s">
        <v>52</v>
      </c>
      <c r="E14" t="s">
        <v>46</v>
      </c>
      <c r="F14" s="1" t="s">
        <v>53</v>
      </c>
      <c r="G14" t="s">
        <v>54</v>
      </c>
      <c r="H14">
        <v>8186.33</v>
      </c>
      <c r="I14" s="2">
        <v>42671</v>
      </c>
      <c r="J14" s="2">
        <v>42916</v>
      </c>
      <c r="K14">
        <v>8186.33</v>
      </c>
    </row>
    <row r="15" spans="1:11" x14ac:dyDescent="0.25">
      <c r="A15" t="str">
        <f>"Z561E87F7F"</f>
        <v>Z561E87F7F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494.1</v>
      </c>
      <c r="I15" s="2">
        <v>42865</v>
      </c>
      <c r="J15" s="2">
        <v>42886</v>
      </c>
      <c r="K15">
        <v>494.1</v>
      </c>
    </row>
    <row r="16" spans="1:11" x14ac:dyDescent="0.25">
      <c r="A16" t="str">
        <f>"Z951EBF81D"</f>
        <v>Z951EBF81D</v>
      </c>
      <c r="B16" t="str">
        <f t="shared" si="0"/>
        <v>06363391001</v>
      </c>
      <c r="C16" t="s">
        <v>15</v>
      </c>
      <c r="D16" t="s">
        <v>58</v>
      </c>
      <c r="E16" t="s">
        <v>21</v>
      </c>
      <c r="F16" s="1" t="s">
        <v>59</v>
      </c>
      <c r="G16" t="s">
        <v>60</v>
      </c>
      <c r="H16">
        <v>638.85</v>
      </c>
      <c r="I16" s="2">
        <v>42872</v>
      </c>
      <c r="J16" s="2">
        <v>42886</v>
      </c>
      <c r="K16">
        <v>638.85</v>
      </c>
    </row>
    <row r="17" spans="1:11" x14ac:dyDescent="0.25">
      <c r="A17" t="str">
        <f>"Z441ECB129"</f>
        <v>Z441ECB129</v>
      </c>
      <c r="B17" t="str">
        <f t="shared" si="0"/>
        <v>06363391001</v>
      </c>
      <c r="C17" t="s">
        <v>15</v>
      </c>
      <c r="D17" t="s">
        <v>61</v>
      </c>
      <c r="E17" t="s">
        <v>21</v>
      </c>
      <c r="F17" s="1" t="s">
        <v>62</v>
      </c>
      <c r="G17" t="s">
        <v>51</v>
      </c>
      <c r="H17">
        <v>430</v>
      </c>
      <c r="I17" s="2">
        <v>42891</v>
      </c>
      <c r="J17" s="2">
        <v>42914</v>
      </c>
      <c r="K17">
        <v>430</v>
      </c>
    </row>
    <row r="18" spans="1:11" x14ac:dyDescent="0.25">
      <c r="A18" t="str">
        <f>"ZF21F22143"</f>
        <v>ZF21F22143</v>
      </c>
      <c r="B18" t="str">
        <f t="shared" si="0"/>
        <v>06363391001</v>
      </c>
      <c r="C18" t="s">
        <v>15</v>
      </c>
      <c r="D18" t="s">
        <v>63</v>
      </c>
      <c r="E18" t="s">
        <v>21</v>
      </c>
      <c r="F18" s="1" t="s">
        <v>64</v>
      </c>
      <c r="G18" t="s">
        <v>65</v>
      </c>
      <c r="H18">
        <v>288</v>
      </c>
      <c r="I18" s="2">
        <v>42914</v>
      </c>
      <c r="J18" s="2">
        <v>42916</v>
      </c>
      <c r="K18">
        <v>288</v>
      </c>
    </row>
    <row r="19" spans="1:11" x14ac:dyDescent="0.25">
      <c r="A19" t="str">
        <f>"709362113C"</f>
        <v>709362113C</v>
      </c>
      <c r="B19" t="str">
        <f t="shared" si="0"/>
        <v>06363391001</v>
      </c>
      <c r="C19" t="s">
        <v>15</v>
      </c>
      <c r="D19" t="s">
        <v>66</v>
      </c>
      <c r="E19" t="s">
        <v>46</v>
      </c>
      <c r="F19" s="1" t="s">
        <v>67</v>
      </c>
      <c r="G19" t="s">
        <v>68</v>
      </c>
      <c r="H19">
        <v>149999.6</v>
      </c>
      <c r="I19" s="2">
        <v>42881</v>
      </c>
      <c r="J19" s="2">
        <v>43100</v>
      </c>
      <c r="K19">
        <v>145788.78</v>
      </c>
    </row>
    <row r="20" spans="1:11" x14ac:dyDescent="0.25">
      <c r="A20" t="str">
        <f>"Z6F1E8EA3E"</f>
        <v>Z6F1E8EA3E</v>
      </c>
      <c r="B20" t="str">
        <f t="shared" si="0"/>
        <v>06363391001</v>
      </c>
      <c r="C20" t="s">
        <v>15</v>
      </c>
      <c r="D20" t="s">
        <v>69</v>
      </c>
      <c r="E20" t="s">
        <v>17</v>
      </c>
      <c r="F20" s="1" t="s">
        <v>70</v>
      </c>
      <c r="G20" t="s">
        <v>71</v>
      </c>
      <c r="H20">
        <v>2876.35</v>
      </c>
      <c r="I20" s="2">
        <v>42895</v>
      </c>
      <c r="J20" s="2">
        <v>42916</v>
      </c>
      <c r="K20">
        <v>2869.35</v>
      </c>
    </row>
    <row r="21" spans="1:11" x14ac:dyDescent="0.25">
      <c r="A21" t="str">
        <f>"Z0C1E3B2A2"</f>
        <v>Z0C1E3B2A2</v>
      </c>
      <c r="B21" t="str">
        <f t="shared" si="0"/>
        <v>06363391001</v>
      </c>
      <c r="C21" t="s">
        <v>15</v>
      </c>
      <c r="D21" t="s">
        <v>72</v>
      </c>
      <c r="E21" t="s">
        <v>21</v>
      </c>
      <c r="F21" s="1" t="s">
        <v>73</v>
      </c>
      <c r="G21" t="s">
        <v>74</v>
      </c>
      <c r="H21">
        <v>1972</v>
      </c>
      <c r="I21" s="2">
        <v>42857</v>
      </c>
      <c r="J21" s="2">
        <v>42900</v>
      </c>
      <c r="K21">
        <v>1972</v>
      </c>
    </row>
    <row r="22" spans="1:11" x14ac:dyDescent="0.25">
      <c r="A22" t="str">
        <f>"ZC61F586D8"</f>
        <v>ZC61F586D8</v>
      </c>
      <c r="B22" t="str">
        <f t="shared" si="0"/>
        <v>06363391001</v>
      </c>
      <c r="C22" t="s">
        <v>15</v>
      </c>
      <c r="D22" t="s">
        <v>75</v>
      </c>
      <c r="E22" t="s">
        <v>21</v>
      </c>
      <c r="F22" s="1" t="s">
        <v>76</v>
      </c>
      <c r="G22" t="s">
        <v>38</v>
      </c>
      <c r="H22">
        <v>1200</v>
      </c>
      <c r="I22" s="2">
        <v>42930</v>
      </c>
      <c r="J22" s="2">
        <v>43100</v>
      </c>
      <c r="K22">
        <v>1090</v>
      </c>
    </row>
    <row r="23" spans="1:11" x14ac:dyDescent="0.25">
      <c r="A23" t="str">
        <f>"700272604F"</f>
        <v>700272604F</v>
      </c>
      <c r="B23" t="str">
        <f t="shared" si="0"/>
        <v>06363391001</v>
      </c>
      <c r="C23" t="s">
        <v>15</v>
      </c>
      <c r="D23" t="s">
        <v>77</v>
      </c>
      <c r="E23" t="s">
        <v>46</v>
      </c>
      <c r="F23" s="1" t="s">
        <v>78</v>
      </c>
      <c r="G23" t="s">
        <v>79</v>
      </c>
      <c r="H23">
        <v>0</v>
      </c>
      <c r="I23" s="2">
        <v>42856</v>
      </c>
      <c r="J23" s="2">
        <v>43220</v>
      </c>
      <c r="K23">
        <v>30840.22</v>
      </c>
    </row>
    <row r="24" spans="1:11" x14ac:dyDescent="0.25">
      <c r="A24" t="str">
        <f>"Z9F1F6D866"</f>
        <v>Z9F1F6D866</v>
      </c>
      <c r="B24" t="str">
        <f t="shared" si="0"/>
        <v>06363391001</v>
      </c>
      <c r="C24" t="s">
        <v>15</v>
      </c>
      <c r="D24" t="s">
        <v>80</v>
      </c>
      <c r="E24" t="s">
        <v>21</v>
      </c>
      <c r="F24" s="1" t="s">
        <v>81</v>
      </c>
      <c r="G24" t="s">
        <v>82</v>
      </c>
      <c r="H24">
        <v>59</v>
      </c>
      <c r="I24" s="2">
        <v>42935</v>
      </c>
      <c r="J24" s="2">
        <v>42940</v>
      </c>
      <c r="K24">
        <v>59</v>
      </c>
    </row>
    <row r="25" spans="1:11" x14ac:dyDescent="0.25">
      <c r="A25" t="str">
        <f>"ZDD1E204A7"</f>
        <v>ZDD1E204A7</v>
      </c>
      <c r="B25" t="str">
        <f t="shared" si="0"/>
        <v>06363391001</v>
      </c>
      <c r="C25" t="s">
        <v>15</v>
      </c>
      <c r="D25" t="s">
        <v>83</v>
      </c>
      <c r="E25" t="s">
        <v>17</v>
      </c>
      <c r="F25" s="1" t="s">
        <v>84</v>
      </c>
      <c r="G25" t="s">
        <v>85</v>
      </c>
      <c r="H25">
        <v>23856.7</v>
      </c>
      <c r="I25" s="2">
        <v>42857</v>
      </c>
      <c r="J25" s="2">
        <v>43465</v>
      </c>
      <c r="K25">
        <v>22608.22</v>
      </c>
    </row>
    <row r="26" spans="1:11" x14ac:dyDescent="0.25">
      <c r="A26" t="str">
        <f>"Z9E1F776F7"</f>
        <v>Z9E1F776F7</v>
      </c>
      <c r="B26" t="str">
        <f t="shared" si="0"/>
        <v>06363391001</v>
      </c>
      <c r="C26" t="s">
        <v>15</v>
      </c>
      <c r="D26" t="s">
        <v>86</v>
      </c>
      <c r="E26" t="s">
        <v>17</v>
      </c>
      <c r="F26" s="1" t="s">
        <v>87</v>
      </c>
      <c r="G26" t="s">
        <v>71</v>
      </c>
      <c r="H26">
        <v>4100</v>
      </c>
      <c r="I26" s="2">
        <v>42955</v>
      </c>
      <c r="J26" s="2">
        <v>42956</v>
      </c>
      <c r="K26">
        <v>4100</v>
      </c>
    </row>
    <row r="27" spans="1:11" x14ac:dyDescent="0.25">
      <c r="A27" t="str">
        <f>"Z851FA642B"</f>
        <v>Z851FA642B</v>
      </c>
      <c r="B27" t="str">
        <f t="shared" si="0"/>
        <v>06363391001</v>
      </c>
      <c r="C27" t="s">
        <v>15</v>
      </c>
      <c r="D27" t="s">
        <v>88</v>
      </c>
      <c r="E27" t="s">
        <v>21</v>
      </c>
      <c r="F27" s="1" t="s">
        <v>89</v>
      </c>
      <c r="G27" t="s">
        <v>90</v>
      </c>
      <c r="H27">
        <v>649</v>
      </c>
      <c r="I27" s="2">
        <v>42823</v>
      </c>
      <c r="J27" s="2">
        <v>42893</v>
      </c>
      <c r="K27">
        <v>649</v>
      </c>
    </row>
    <row r="28" spans="1:11" x14ac:dyDescent="0.25">
      <c r="A28" t="str">
        <f>"ZC31FAFD2A"</f>
        <v>ZC31FAFD2A</v>
      </c>
      <c r="B28" t="str">
        <f t="shared" si="0"/>
        <v>06363391001</v>
      </c>
      <c r="C28" t="s">
        <v>15</v>
      </c>
      <c r="D28" t="s">
        <v>91</v>
      </c>
      <c r="E28" t="s">
        <v>21</v>
      </c>
      <c r="F28" s="1" t="s">
        <v>92</v>
      </c>
      <c r="G28" t="s">
        <v>93</v>
      </c>
      <c r="H28">
        <v>1403</v>
      </c>
      <c r="I28" s="2">
        <v>42954</v>
      </c>
      <c r="J28" s="2">
        <v>42971</v>
      </c>
      <c r="K28">
        <v>1403</v>
      </c>
    </row>
    <row r="29" spans="1:11" x14ac:dyDescent="0.25">
      <c r="A29" t="str">
        <f>"ZDB1E3AF99"</f>
        <v>ZDB1E3AF99</v>
      </c>
      <c r="B29" t="str">
        <f t="shared" si="0"/>
        <v>06363391001</v>
      </c>
      <c r="C29" t="s">
        <v>15</v>
      </c>
      <c r="D29" t="s">
        <v>94</v>
      </c>
      <c r="E29" t="s">
        <v>21</v>
      </c>
      <c r="F29" s="1" t="s">
        <v>95</v>
      </c>
      <c r="G29" t="s">
        <v>96</v>
      </c>
      <c r="H29">
        <v>325</v>
      </c>
      <c r="I29" s="2">
        <v>42912</v>
      </c>
      <c r="J29" s="2">
        <v>42912</v>
      </c>
      <c r="K29">
        <v>325</v>
      </c>
    </row>
    <row r="30" spans="1:11" x14ac:dyDescent="0.25">
      <c r="A30" t="str">
        <f>"Z791FE0752"</f>
        <v>Z791FE0752</v>
      </c>
      <c r="B30" t="str">
        <f t="shared" si="0"/>
        <v>06363391001</v>
      </c>
      <c r="C30" t="s">
        <v>15</v>
      </c>
      <c r="D30" t="s">
        <v>97</v>
      </c>
      <c r="E30" t="s">
        <v>21</v>
      </c>
      <c r="F30" s="1" t="s">
        <v>98</v>
      </c>
      <c r="G30" t="s">
        <v>99</v>
      </c>
      <c r="H30">
        <v>160</v>
      </c>
      <c r="I30" s="2">
        <v>42991</v>
      </c>
      <c r="J30" s="2">
        <v>42996</v>
      </c>
      <c r="K30">
        <v>160</v>
      </c>
    </row>
    <row r="31" spans="1:11" x14ac:dyDescent="0.25">
      <c r="A31" t="str">
        <f>"Z141FE501B"</f>
        <v>Z141FE501B</v>
      </c>
      <c r="B31" t="str">
        <f t="shared" si="0"/>
        <v>06363391001</v>
      </c>
      <c r="C31" t="s">
        <v>15</v>
      </c>
      <c r="D31" t="s">
        <v>100</v>
      </c>
      <c r="E31" t="s">
        <v>21</v>
      </c>
      <c r="F31" s="1" t="s">
        <v>101</v>
      </c>
      <c r="G31" t="s">
        <v>102</v>
      </c>
      <c r="H31">
        <v>181.84</v>
      </c>
      <c r="I31" s="2">
        <v>42996</v>
      </c>
      <c r="J31" s="2">
        <v>43007</v>
      </c>
      <c r="K31">
        <v>181.84</v>
      </c>
    </row>
    <row r="32" spans="1:11" x14ac:dyDescent="0.25">
      <c r="A32" t="str">
        <f>"Z4F202DF14"</f>
        <v>Z4F202DF14</v>
      </c>
      <c r="B32" t="str">
        <f t="shared" si="0"/>
        <v>06363391001</v>
      </c>
      <c r="C32" t="s">
        <v>15</v>
      </c>
      <c r="D32" t="s">
        <v>103</v>
      </c>
      <c r="E32" t="s">
        <v>21</v>
      </c>
      <c r="F32" s="1" t="s">
        <v>104</v>
      </c>
      <c r="G32" t="s">
        <v>105</v>
      </c>
      <c r="H32">
        <v>600</v>
      </c>
      <c r="I32" s="2">
        <v>43021</v>
      </c>
      <c r="J32" s="2">
        <v>43100</v>
      </c>
      <c r="K32">
        <v>180</v>
      </c>
    </row>
    <row r="33" spans="1:11" x14ac:dyDescent="0.25">
      <c r="A33" t="str">
        <f>"Z332072B76"</f>
        <v>Z332072B76</v>
      </c>
      <c r="B33" t="str">
        <f t="shared" si="0"/>
        <v>06363391001</v>
      </c>
      <c r="C33" t="s">
        <v>15</v>
      </c>
      <c r="D33" t="s">
        <v>106</v>
      </c>
      <c r="E33" t="s">
        <v>21</v>
      </c>
      <c r="F33" s="1" t="s">
        <v>107</v>
      </c>
      <c r="G33" t="s">
        <v>108</v>
      </c>
      <c r="H33">
        <v>90.56</v>
      </c>
      <c r="I33" s="2">
        <v>43033</v>
      </c>
      <c r="J33" s="2">
        <v>43038</v>
      </c>
      <c r="K33">
        <v>90.56</v>
      </c>
    </row>
    <row r="34" spans="1:11" x14ac:dyDescent="0.25">
      <c r="A34" t="str">
        <f>"Z2A204B19D"</f>
        <v>Z2A204B19D</v>
      </c>
      <c r="B34" t="str">
        <f t="shared" si="0"/>
        <v>06363391001</v>
      </c>
      <c r="C34" t="s">
        <v>15</v>
      </c>
      <c r="D34" t="s">
        <v>109</v>
      </c>
      <c r="E34" t="s">
        <v>21</v>
      </c>
      <c r="F34" s="1" t="s">
        <v>110</v>
      </c>
      <c r="G34" t="s">
        <v>111</v>
      </c>
      <c r="H34">
        <v>990</v>
      </c>
      <c r="I34" s="2">
        <v>43038</v>
      </c>
      <c r="J34" s="2">
        <v>43054</v>
      </c>
      <c r="K34">
        <v>990</v>
      </c>
    </row>
    <row r="35" spans="1:11" x14ac:dyDescent="0.25">
      <c r="A35" t="str">
        <f>"ZDA205AC02"</f>
        <v>ZDA205AC02</v>
      </c>
      <c r="B35" t="str">
        <f t="shared" ref="B35:B67" si="1">"06363391001"</f>
        <v>06363391001</v>
      </c>
      <c r="C35" t="s">
        <v>15</v>
      </c>
      <c r="D35" t="s">
        <v>112</v>
      </c>
      <c r="E35" t="s">
        <v>21</v>
      </c>
      <c r="F35" s="1" t="s">
        <v>110</v>
      </c>
      <c r="G35" t="s">
        <v>111</v>
      </c>
      <c r="H35">
        <v>1130</v>
      </c>
      <c r="I35" s="2">
        <v>43034</v>
      </c>
      <c r="J35" s="2">
        <v>43059</v>
      </c>
      <c r="K35">
        <v>1130</v>
      </c>
    </row>
    <row r="36" spans="1:11" x14ac:dyDescent="0.25">
      <c r="A36" t="str">
        <f>"Z6220483EB"</f>
        <v>Z6220483EB</v>
      </c>
      <c r="B36" t="str">
        <f t="shared" si="1"/>
        <v>06363391001</v>
      </c>
      <c r="C36" t="s">
        <v>15</v>
      </c>
      <c r="D36" t="s">
        <v>113</v>
      </c>
      <c r="E36" t="s">
        <v>21</v>
      </c>
      <c r="F36" s="1" t="s">
        <v>114</v>
      </c>
      <c r="G36" t="s">
        <v>115</v>
      </c>
      <c r="H36">
        <v>1100</v>
      </c>
      <c r="I36" s="2">
        <v>43026</v>
      </c>
      <c r="J36" s="2">
        <v>43028</v>
      </c>
      <c r="K36">
        <v>1100</v>
      </c>
    </row>
    <row r="37" spans="1:11" x14ac:dyDescent="0.25">
      <c r="A37" t="str">
        <f>"Z5F20267DA"</f>
        <v>Z5F20267DA</v>
      </c>
      <c r="B37" t="str">
        <f t="shared" si="1"/>
        <v>06363391001</v>
      </c>
      <c r="C37" t="s">
        <v>15</v>
      </c>
      <c r="D37" t="s">
        <v>116</v>
      </c>
      <c r="E37" t="s">
        <v>21</v>
      </c>
      <c r="F37" s="1" t="s">
        <v>117</v>
      </c>
      <c r="G37" t="s">
        <v>118</v>
      </c>
      <c r="H37">
        <v>3192.3</v>
      </c>
      <c r="I37" s="2">
        <v>43024</v>
      </c>
      <c r="J37" s="2">
        <v>43100</v>
      </c>
      <c r="K37">
        <v>2442.5</v>
      </c>
    </row>
    <row r="38" spans="1:11" x14ac:dyDescent="0.25">
      <c r="A38" t="str">
        <f>"Z1B204B279"</f>
        <v>Z1B204B279</v>
      </c>
      <c r="B38" t="str">
        <f t="shared" si="1"/>
        <v>06363391001</v>
      </c>
      <c r="C38" t="s">
        <v>15</v>
      </c>
      <c r="D38" t="s">
        <v>119</v>
      </c>
      <c r="E38" t="s">
        <v>21</v>
      </c>
      <c r="F38" s="1" t="s">
        <v>92</v>
      </c>
      <c r="G38" t="s">
        <v>93</v>
      </c>
      <c r="H38">
        <v>507</v>
      </c>
      <c r="I38" s="2">
        <v>42978</v>
      </c>
      <c r="J38" s="2">
        <v>43039</v>
      </c>
      <c r="K38">
        <v>507</v>
      </c>
    </row>
    <row r="39" spans="1:11" x14ac:dyDescent="0.25">
      <c r="A39" t="str">
        <f>"ZB8200EAE8"</f>
        <v>ZB8200EAE8</v>
      </c>
      <c r="B39" t="str">
        <f t="shared" si="1"/>
        <v>06363391001</v>
      </c>
      <c r="C39" t="s">
        <v>15</v>
      </c>
      <c r="D39" t="s">
        <v>120</v>
      </c>
      <c r="E39" t="s">
        <v>21</v>
      </c>
      <c r="F39" s="1" t="s">
        <v>121</v>
      </c>
      <c r="G39" t="s">
        <v>122</v>
      </c>
      <c r="H39">
        <v>108.82</v>
      </c>
      <c r="I39" s="2">
        <v>43006</v>
      </c>
      <c r="J39" s="2">
        <v>43010</v>
      </c>
      <c r="K39">
        <v>108.82</v>
      </c>
    </row>
    <row r="40" spans="1:11" x14ac:dyDescent="0.25">
      <c r="A40" t="str">
        <f>"ZF6213EA13"</f>
        <v>ZF6213EA13</v>
      </c>
      <c r="B40" t="str">
        <f t="shared" si="1"/>
        <v>06363391001</v>
      </c>
      <c r="C40" t="s">
        <v>15</v>
      </c>
      <c r="D40" t="s">
        <v>123</v>
      </c>
      <c r="E40" t="s">
        <v>21</v>
      </c>
      <c r="F40" s="1" t="s">
        <v>34</v>
      </c>
      <c r="G40" t="s">
        <v>35</v>
      </c>
      <c r="H40">
        <v>1400</v>
      </c>
      <c r="I40" s="2">
        <v>43073</v>
      </c>
      <c r="J40" s="2">
        <v>43465</v>
      </c>
      <c r="K40">
        <v>1120</v>
      </c>
    </row>
    <row r="41" spans="1:11" x14ac:dyDescent="0.25">
      <c r="A41" t="str">
        <f>"Z71204B21F"</f>
        <v>Z71204B21F</v>
      </c>
      <c r="B41" t="str">
        <f t="shared" si="1"/>
        <v>06363391001</v>
      </c>
      <c r="C41" t="s">
        <v>15</v>
      </c>
      <c r="D41" t="s">
        <v>124</v>
      </c>
      <c r="E41" t="s">
        <v>21</v>
      </c>
      <c r="F41" s="1" t="s">
        <v>92</v>
      </c>
      <c r="G41" t="s">
        <v>93</v>
      </c>
      <c r="H41">
        <v>187</v>
      </c>
      <c r="I41" s="2">
        <v>43063</v>
      </c>
      <c r="J41" s="2">
        <v>43067</v>
      </c>
      <c r="K41">
        <v>187</v>
      </c>
    </row>
    <row r="42" spans="1:11" x14ac:dyDescent="0.25">
      <c r="A42" t="str">
        <f>"Z6320E107F"</f>
        <v>Z6320E107F</v>
      </c>
      <c r="B42" t="str">
        <f t="shared" si="1"/>
        <v>06363391001</v>
      </c>
      <c r="C42" t="s">
        <v>15</v>
      </c>
      <c r="D42" t="s">
        <v>125</v>
      </c>
      <c r="E42" t="s">
        <v>21</v>
      </c>
      <c r="F42" s="1" t="s">
        <v>81</v>
      </c>
      <c r="G42" t="s">
        <v>82</v>
      </c>
      <c r="H42">
        <v>315</v>
      </c>
      <c r="I42" s="2">
        <v>43064</v>
      </c>
      <c r="J42" s="2">
        <v>43069</v>
      </c>
      <c r="K42">
        <v>315</v>
      </c>
    </row>
    <row r="43" spans="1:11" x14ac:dyDescent="0.25">
      <c r="A43" t="str">
        <f>"Z0920960A8"</f>
        <v>Z0920960A8</v>
      </c>
      <c r="B43" t="str">
        <f t="shared" si="1"/>
        <v>06363391001</v>
      </c>
      <c r="C43" t="s">
        <v>15</v>
      </c>
      <c r="D43" t="s">
        <v>126</v>
      </c>
      <c r="E43" t="s">
        <v>21</v>
      </c>
      <c r="F43" s="1" t="s">
        <v>127</v>
      </c>
      <c r="G43" t="s">
        <v>128</v>
      </c>
      <c r="H43">
        <v>110</v>
      </c>
      <c r="I43" s="2">
        <v>43068</v>
      </c>
      <c r="J43" s="2">
        <v>43084</v>
      </c>
      <c r="K43">
        <v>110</v>
      </c>
    </row>
    <row r="44" spans="1:11" x14ac:dyDescent="0.25">
      <c r="A44" t="str">
        <f>"Z9E210AA73"</f>
        <v>Z9E210AA73</v>
      </c>
      <c r="B44" t="str">
        <f t="shared" si="1"/>
        <v>06363391001</v>
      </c>
      <c r="C44" t="s">
        <v>15</v>
      </c>
      <c r="D44" t="s">
        <v>129</v>
      </c>
      <c r="E44" t="s">
        <v>21</v>
      </c>
      <c r="F44" s="1" t="s">
        <v>130</v>
      </c>
      <c r="G44" t="s">
        <v>131</v>
      </c>
      <c r="H44">
        <v>350</v>
      </c>
      <c r="I44" s="2">
        <v>43007</v>
      </c>
      <c r="J44" s="2">
        <v>43069</v>
      </c>
      <c r="K44">
        <v>350</v>
      </c>
    </row>
    <row r="45" spans="1:11" x14ac:dyDescent="0.25">
      <c r="A45" t="str">
        <f>"ZDA20A2437"</f>
        <v>ZDA20A2437</v>
      </c>
      <c r="B45" t="str">
        <f t="shared" si="1"/>
        <v>06363391001</v>
      </c>
      <c r="C45" t="s">
        <v>15</v>
      </c>
      <c r="D45" t="s">
        <v>132</v>
      </c>
      <c r="E45" t="s">
        <v>17</v>
      </c>
      <c r="F45" s="1" t="s">
        <v>133</v>
      </c>
      <c r="G45" t="s">
        <v>71</v>
      </c>
      <c r="H45">
        <v>2842</v>
      </c>
      <c r="I45" s="2">
        <v>43060</v>
      </c>
      <c r="J45" s="2">
        <v>43068</v>
      </c>
      <c r="K45">
        <v>2842</v>
      </c>
    </row>
    <row r="46" spans="1:11" x14ac:dyDescent="0.25">
      <c r="A46" t="str">
        <f>"Z432086F68"</f>
        <v>Z432086F68</v>
      </c>
      <c r="B46" t="str">
        <f t="shared" si="1"/>
        <v>06363391001</v>
      </c>
      <c r="C46" t="s">
        <v>15</v>
      </c>
      <c r="D46" t="s">
        <v>16</v>
      </c>
      <c r="E46" t="s">
        <v>17</v>
      </c>
      <c r="F46" s="1" t="s">
        <v>134</v>
      </c>
      <c r="G46" t="s">
        <v>135</v>
      </c>
      <c r="H46">
        <v>1408.5</v>
      </c>
      <c r="I46" s="2">
        <v>43061</v>
      </c>
      <c r="J46" s="2">
        <v>43067</v>
      </c>
      <c r="K46">
        <v>1408.5</v>
      </c>
    </row>
    <row r="47" spans="1:11" x14ac:dyDescent="0.25">
      <c r="A47" t="str">
        <f>"Z7B2132339"</f>
        <v>Z7B2132339</v>
      </c>
      <c r="B47" t="str">
        <f t="shared" si="1"/>
        <v>06363391001</v>
      </c>
      <c r="C47" t="s">
        <v>15</v>
      </c>
      <c r="D47" t="s">
        <v>136</v>
      </c>
      <c r="E47" t="s">
        <v>21</v>
      </c>
      <c r="F47" s="1" t="s">
        <v>137</v>
      </c>
      <c r="G47" t="s">
        <v>138</v>
      </c>
      <c r="H47">
        <v>7525</v>
      </c>
      <c r="I47" s="2">
        <v>43084</v>
      </c>
      <c r="J47" s="2">
        <v>43131</v>
      </c>
      <c r="K47">
        <v>7525</v>
      </c>
    </row>
    <row r="48" spans="1:11" x14ac:dyDescent="0.25">
      <c r="A48" t="str">
        <f>"ZD92072C15"</f>
        <v>ZD92072C15</v>
      </c>
      <c r="B48" t="str">
        <f t="shared" si="1"/>
        <v>06363391001</v>
      </c>
      <c r="C48" t="s">
        <v>15</v>
      </c>
      <c r="D48" t="s">
        <v>139</v>
      </c>
      <c r="E48" t="s">
        <v>17</v>
      </c>
      <c r="F48" s="1" t="s">
        <v>140</v>
      </c>
      <c r="G48" t="s">
        <v>141</v>
      </c>
      <c r="H48">
        <v>2940</v>
      </c>
      <c r="I48" s="2">
        <v>43047</v>
      </c>
      <c r="J48" s="2">
        <v>43061</v>
      </c>
      <c r="K48">
        <v>2940</v>
      </c>
    </row>
    <row r="49" spans="1:11" x14ac:dyDescent="0.25">
      <c r="A49" t="str">
        <f>"Z091EA8AE7"</f>
        <v>Z091EA8AE7</v>
      </c>
      <c r="B49" t="str">
        <f t="shared" si="1"/>
        <v>06363391001</v>
      </c>
      <c r="C49" t="s">
        <v>15</v>
      </c>
      <c r="D49" t="s">
        <v>142</v>
      </c>
      <c r="E49" t="s">
        <v>17</v>
      </c>
      <c r="F49" s="1" t="s">
        <v>143</v>
      </c>
      <c r="G49" t="s">
        <v>144</v>
      </c>
      <c r="H49">
        <v>16118</v>
      </c>
      <c r="I49" s="2">
        <v>43019</v>
      </c>
      <c r="J49" s="2">
        <v>43383</v>
      </c>
      <c r="K49">
        <v>12954.03</v>
      </c>
    </row>
    <row r="50" spans="1:11" x14ac:dyDescent="0.25">
      <c r="A50" t="str">
        <f>"Z721EA89CA"</f>
        <v>Z721EA89CA</v>
      </c>
      <c r="B50" t="str">
        <f t="shared" si="1"/>
        <v>06363391001</v>
      </c>
      <c r="C50" t="s">
        <v>15</v>
      </c>
      <c r="D50" t="s">
        <v>145</v>
      </c>
      <c r="E50" t="s">
        <v>17</v>
      </c>
      <c r="F50" s="1" t="s">
        <v>146</v>
      </c>
      <c r="G50" t="s">
        <v>147</v>
      </c>
      <c r="H50">
        <v>17300</v>
      </c>
      <c r="I50" s="2">
        <v>43019</v>
      </c>
      <c r="J50" s="2">
        <v>43383</v>
      </c>
      <c r="K50">
        <v>16296.59</v>
      </c>
    </row>
    <row r="51" spans="1:11" x14ac:dyDescent="0.25">
      <c r="A51" t="str">
        <f>"Z6E20C70CD"</f>
        <v>Z6E20C70CD</v>
      </c>
      <c r="B51" t="str">
        <f t="shared" si="1"/>
        <v>06363391001</v>
      </c>
      <c r="C51" t="s">
        <v>15</v>
      </c>
      <c r="D51" t="s">
        <v>148</v>
      </c>
      <c r="E51" t="s">
        <v>21</v>
      </c>
      <c r="F51" s="1" t="s">
        <v>149</v>
      </c>
      <c r="G51" t="s">
        <v>150</v>
      </c>
      <c r="H51">
        <v>400</v>
      </c>
      <c r="I51" s="2">
        <v>43055</v>
      </c>
      <c r="J51" s="2">
        <v>43084</v>
      </c>
      <c r="K51">
        <v>400</v>
      </c>
    </row>
    <row r="52" spans="1:11" x14ac:dyDescent="0.25">
      <c r="A52" t="str">
        <f>"Z7B20C715D"</f>
        <v>Z7B20C715D</v>
      </c>
      <c r="B52" t="str">
        <f t="shared" si="1"/>
        <v>06363391001</v>
      </c>
      <c r="C52" t="s">
        <v>15</v>
      </c>
      <c r="D52" t="s">
        <v>151</v>
      </c>
      <c r="E52" t="s">
        <v>21</v>
      </c>
      <c r="F52" s="1" t="s">
        <v>149</v>
      </c>
      <c r="G52" t="s">
        <v>150</v>
      </c>
      <c r="H52">
        <v>470</v>
      </c>
      <c r="I52" s="2">
        <v>43055</v>
      </c>
      <c r="J52" s="2">
        <v>43084</v>
      </c>
      <c r="K52">
        <v>470</v>
      </c>
    </row>
    <row r="53" spans="1:11" x14ac:dyDescent="0.25">
      <c r="A53" t="str">
        <f>"Z602173DDF"</f>
        <v>Z602173DDF</v>
      </c>
      <c r="B53" t="str">
        <f t="shared" si="1"/>
        <v>06363391001</v>
      </c>
      <c r="C53" t="s">
        <v>15</v>
      </c>
      <c r="D53" t="s">
        <v>152</v>
      </c>
      <c r="E53" t="s">
        <v>21</v>
      </c>
      <c r="F53" s="1" t="s">
        <v>153</v>
      </c>
      <c r="G53" t="s">
        <v>154</v>
      </c>
      <c r="H53">
        <v>1250</v>
      </c>
      <c r="I53" s="2">
        <v>43091</v>
      </c>
      <c r="J53" s="2">
        <v>43136</v>
      </c>
      <c r="K53">
        <v>1250</v>
      </c>
    </row>
    <row r="54" spans="1:11" x14ac:dyDescent="0.25">
      <c r="A54" t="str">
        <f>"Z7820F0855"</f>
        <v>Z7820F0855</v>
      </c>
      <c r="B54" t="str">
        <f t="shared" si="1"/>
        <v>06363391001</v>
      </c>
      <c r="C54" t="s">
        <v>15</v>
      </c>
      <c r="D54" t="s">
        <v>155</v>
      </c>
      <c r="E54" t="s">
        <v>17</v>
      </c>
      <c r="F54" s="1" t="s">
        <v>156</v>
      </c>
      <c r="G54" t="s">
        <v>157</v>
      </c>
      <c r="H54">
        <v>189</v>
      </c>
      <c r="I54" s="2">
        <v>43082</v>
      </c>
      <c r="J54" s="2">
        <v>43100</v>
      </c>
      <c r="K54">
        <v>0</v>
      </c>
    </row>
    <row r="55" spans="1:11" x14ac:dyDescent="0.25">
      <c r="A55" t="str">
        <f>"ZDD1FAB8AD"</f>
        <v>ZDD1FAB8AD</v>
      </c>
      <c r="B55" t="str">
        <f t="shared" si="1"/>
        <v>06363391001</v>
      </c>
      <c r="C55" t="s">
        <v>15</v>
      </c>
      <c r="D55" t="s">
        <v>158</v>
      </c>
      <c r="E55" t="s">
        <v>21</v>
      </c>
      <c r="F55" s="1" t="s">
        <v>89</v>
      </c>
      <c r="G55" t="s">
        <v>90</v>
      </c>
      <c r="H55">
        <v>1494.8</v>
      </c>
      <c r="I55" s="2">
        <v>43066</v>
      </c>
      <c r="J55" s="2">
        <v>43089</v>
      </c>
      <c r="K55">
        <v>1494.8</v>
      </c>
    </row>
    <row r="56" spans="1:11" x14ac:dyDescent="0.25">
      <c r="A56" t="str">
        <f>"Z5021629F8"</f>
        <v>Z5021629F8</v>
      </c>
      <c r="B56" t="str">
        <f t="shared" si="1"/>
        <v>06363391001</v>
      </c>
      <c r="C56" t="s">
        <v>15</v>
      </c>
      <c r="D56" t="s">
        <v>159</v>
      </c>
      <c r="E56" t="s">
        <v>21</v>
      </c>
      <c r="F56" s="1" t="s">
        <v>117</v>
      </c>
      <c r="G56" t="s">
        <v>118</v>
      </c>
      <c r="H56">
        <v>955</v>
      </c>
      <c r="I56" s="2">
        <v>43087</v>
      </c>
      <c r="J56" s="2">
        <v>43097</v>
      </c>
      <c r="K56">
        <v>315</v>
      </c>
    </row>
    <row r="57" spans="1:11" x14ac:dyDescent="0.25">
      <c r="A57" t="str">
        <f>"ZF4217803C"</f>
        <v>ZF4217803C</v>
      </c>
      <c r="B57" t="str">
        <f t="shared" si="1"/>
        <v>06363391001</v>
      </c>
      <c r="C57" t="s">
        <v>15</v>
      </c>
      <c r="D57" t="s">
        <v>160</v>
      </c>
      <c r="E57" t="s">
        <v>21</v>
      </c>
      <c r="F57" s="1" t="s">
        <v>25</v>
      </c>
      <c r="G57" t="s">
        <v>26</v>
      </c>
      <c r="H57">
        <v>1520</v>
      </c>
      <c r="I57" s="2">
        <v>43108</v>
      </c>
      <c r="J57" s="2">
        <v>43110</v>
      </c>
      <c r="K57">
        <v>1520</v>
      </c>
    </row>
    <row r="58" spans="1:11" x14ac:dyDescent="0.25">
      <c r="A58" t="str">
        <f>"ZEB1EFA503"</f>
        <v>ZEB1EFA503</v>
      </c>
      <c r="B58" t="str">
        <f t="shared" si="1"/>
        <v>06363391001</v>
      </c>
      <c r="C58" t="s">
        <v>15</v>
      </c>
      <c r="D58" t="s">
        <v>161</v>
      </c>
      <c r="E58" t="s">
        <v>21</v>
      </c>
      <c r="F58" s="1" t="s">
        <v>162</v>
      </c>
      <c r="G58" t="s">
        <v>163</v>
      </c>
      <c r="H58">
        <v>720</v>
      </c>
      <c r="I58" s="2">
        <v>42886</v>
      </c>
      <c r="J58" s="2">
        <v>42887</v>
      </c>
      <c r="K58">
        <v>720</v>
      </c>
    </row>
    <row r="59" spans="1:11" x14ac:dyDescent="0.25">
      <c r="A59" t="str">
        <f>"Z701DA9E6C"</f>
        <v>Z701DA9E6C</v>
      </c>
      <c r="B59" t="str">
        <f t="shared" si="1"/>
        <v>06363391001</v>
      </c>
      <c r="C59" t="s">
        <v>15</v>
      </c>
      <c r="D59" t="s">
        <v>164</v>
      </c>
      <c r="E59" t="s">
        <v>21</v>
      </c>
      <c r="F59" s="1" t="s">
        <v>165</v>
      </c>
      <c r="G59" t="s">
        <v>166</v>
      </c>
      <c r="H59">
        <v>4977</v>
      </c>
      <c r="I59" s="2">
        <v>42814</v>
      </c>
      <c r="J59" s="2">
        <v>42839</v>
      </c>
      <c r="K59">
        <v>4977</v>
      </c>
    </row>
    <row r="60" spans="1:11" x14ac:dyDescent="0.25">
      <c r="A60" t="str">
        <f>"Z811ECB3E0"</f>
        <v>Z811ECB3E0</v>
      </c>
      <c r="B60" t="str">
        <f t="shared" si="1"/>
        <v>06363391001</v>
      </c>
      <c r="C60" t="s">
        <v>15</v>
      </c>
      <c r="D60" t="s">
        <v>167</v>
      </c>
      <c r="E60" t="s">
        <v>21</v>
      </c>
      <c r="F60" s="1" t="s">
        <v>168</v>
      </c>
      <c r="G60" t="s">
        <v>169</v>
      </c>
      <c r="H60">
        <v>220</v>
      </c>
      <c r="I60" s="2">
        <v>42887</v>
      </c>
      <c r="J60" s="2">
        <v>43008</v>
      </c>
      <c r="K60">
        <v>220</v>
      </c>
    </row>
    <row r="61" spans="1:11" x14ac:dyDescent="0.25">
      <c r="A61" t="str">
        <f>"Z6E200B98C"</f>
        <v>Z6E200B98C</v>
      </c>
      <c r="B61" t="str">
        <f t="shared" si="1"/>
        <v>06363391001</v>
      </c>
      <c r="C61" t="s">
        <v>15</v>
      </c>
      <c r="D61" t="s">
        <v>170</v>
      </c>
      <c r="E61" t="s">
        <v>21</v>
      </c>
      <c r="F61" s="1" t="s">
        <v>171</v>
      </c>
      <c r="G61" t="s">
        <v>172</v>
      </c>
      <c r="H61">
        <v>669</v>
      </c>
      <c r="I61" s="2">
        <v>43054</v>
      </c>
      <c r="J61" s="2">
        <v>43084</v>
      </c>
      <c r="K61">
        <v>669</v>
      </c>
    </row>
    <row r="62" spans="1:11" x14ac:dyDescent="0.25">
      <c r="A62" t="str">
        <f>"ZDA2059575"</f>
        <v>ZDA2059575</v>
      </c>
      <c r="B62" t="str">
        <f t="shared" si="1"/>
        <v>06363391001</v>
      </c>
      <c r="C62" t="s">
        <v>15</v>
      </c>
      <c r="D62" t="s">
        <v>173</v>
      </c>
      <c r="E62" t="s">
        <v>21</v>
      </c>
      <c r="F62" s="1" t="s">
        <v>174</v>
      </c>
      <c r="G62" t="s">
        <v>175</v>
      </c>
      <c r="H62">
        <v>729</v>
      </c>
      <c r="I62" s="2">
        <v>43052</v>
      </c>
      <c r="J62" s="2">
        <v>43084</v>
      </c>
      <c r="K62">
        <v>729</v>
      </c>
    </row>
    <row r="63" spans="1:11" x14ac:dyDescent="0.25">
      <c r="A63" t="str">
        <f>"ZCF20B136D"</f>
        <v>ZCF20B136D</v>
      </c>
      <c r="B63" t="str">
        <f t="shared" si="1"/>
        <v>06363391001</v>
      </c>
      <c r="C63" t="s">
        <v>15</v>
      </c>
      <c r="D63" t="s">
        <v>176</v>
      </c>
      <c r="E63" t="s">
        <v>21</v>
      </c>
      <c r="F63" s="1" t="s">
        <v>177</v>
      </c>
      <c r="G63" t="s">
        <v>178</v>
      </c>
      <c r="H63">
        <v>148.08000000000001</v>
      </c>
      <c r="I63" s="2">
        <v>43055</v>
      </c>
      <c r="J63" s="2">
        <v>43420</v>
      </c>
      <c r="K63">
        <v>148.08000000000001</v>
      </c>
    </row>
    <row r="64" spans="1:11" x14ac:dyDescent="0.25">
      <c r="A64" t="str">
        <f>"73120828F2"</f>
        <v>73120828F2</v>
      </c>
      <c r="B64" t="str">
        <f t="shared" si="1"/>
        <v>06363391001</v>
      </c>
      <c r="C64" t="s">
        <v>15</v>
      </c>
      <c r="D64" t="s">
        <v>179</v>
      </c>
      <c r="E64" t="s">
        <v>46</v>
      </c>
      <c r="F64" s="1" t="s">
        <v>180</v>
      </c>
      <c r="G64" t="s">
        <v>181</v>
      </c>
      <c r="H64">
        <v>699258.96</v>
      </c>
      <c r="I64" s="2">
        <v>43125</v>
      </c>
      <c r="J64" s="2">
        <v>44176</v>
      </c>
      <c r="K64">
        <v>168553.8</v>
      </c>
    </row>
    <row r="65" spans="1:11" x14ac:dyDescent="0.25">
      <c r="A65" t="str">
        <f>"ZF81F1C3C6"</f>
        <v>ZF81F1C3C6</v>
      </c>
      <c r="B65" t="str">
        <f t="shared" si="1"/>
        <v>06363391001</v>
      </c>
      <c r="C65" t="s">
        <v>15</v>
      </c>
      <c r="D65" t="s">
        <v>182</v>
      </c>
      <c r="E65" t="s">
        <v>46</v>
      </c>
      <c r="F65" s="1" t="s">
        <v>183</v>
      </c>
      <c r="G65" t="s">
        <v>184</v>
      </c>
      <c r="H65">
        <v>4250</v>
      </c>
      <c r="I65" s="2">
        <v>42914</v>
      </c>
      <c r="J65" s="2">
        <v>42947</v>
      </c>
      <c r="K65">
        <v>4250</v>
      </c>
    </row>
    <row r="66" spans="1:11" x14ac:dyDescent="0.25">
      <c r="A66" t="str">
        <f>"Z891EA8A1B"</f>
        <v>Z891EA8A1B</v>
      </c>
      <c r="B66" t="str">
        <f t="shared" si="1"/>
        <v>06363391001</v>
      </c>
      <c r="C66" t="s">
        <v>15</v>
      </c>
      <c r="D66" t="s">
        <v>185</v>
      </c>
      <c r="E66" t="s">
        <v>17</v>
      </c>
      <c r="F66" s="1" t="s">
        <v>186</v>
      </c>
      <c r="G66" t="s">
        <v>26</v>
      </c>
      <c r="H66">
        <v>4672.41</v>
      </c>
      <c r="I66" s="2">
        <v>43019</v>
      </c>
      <c r="J66" s="2">
        <v>43465</v>
      </c>
      <c r="K66">
        <v>2662.04</v>
      </c>
    </row>
    <row r="67" spans="1:11" x14ac:dyDescent="0.25">
      <c r="A67" t="str">
        <f>"Z951EA896B"</f>
        <v>Z951EA896B</v>
      </c>
      <c r="B67" t="str">
        <f t="shared" si="1"/>
        <v>06363391001</v>
      </c>
      <c r="C67" t="s">
        <v>15</v>
      </c>
      <c r="D67" t="s">
        <v>187</v>
      </c>
      <c r="E67" t="s">
        <v>21</v>
      </c>
      <c r="F67" s="1" t="s">
        <v>188</v>
      </c>
      <c r="G67" t="s">
        <v>189</v>
      </c>
      <c r="H67">
        <v>9000</v>
      </c>
      <c r="I67" s="2">
        <v>43070</v>
      </c>
      <c r="J67" s="2">
        <v>43434</v>
      </c>
      <c r="K67">
        <v>8960.5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2019-01-29T15:57:05Z</dcterms:created>
  <dcterms:modified xsi:type="dcterms:W3CDTF">2019-01-29T15:57:05Z</dcterms:modified>
</cp:coreProperties>
</file>