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basilicata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</calcChain>
</file>

<file path=xl/sharedStrings.xml><?xml version="1.0" encoding="utf-8"?>
<sst xmlns="http://schemas.openxmlformats.org/spreadsheetml/2006/main" count="320" uniqueCount="161">
  <si>
    <t>Agenzia delle Entrate</t>
  </si>
  <si>
    <t>CF 06363391001</t>
  </si>
  <si>
    <t>Contratti di forniture, beni e servizi</t>
  </si>
  <si>
    <t>Anno 2018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</si>
  <si>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</si>
  <si>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</si>
  <si>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</si>
  <si>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</si>
  <si>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</si>
  <si>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</si>
  <si>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</si>
  <si>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</si>
  <si>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</si>
  <si>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</si>
  <si>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</si>
  <si>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Basilicata</t>
  </si>
  <si>
    <t>Sostituzione n.2 porte REI. Immobile di Potenza, Via dei Mille</t>
  </si>
  <si>
    <t>23-AFFIDAMENTO IN ECONOMIA - AFFIDAMENTO DIRETTO</t>
  </si>
  <si>
    <t xml:space="preserve">DIENNE SERVICE SRL (CF: 01599380761)
INFISSI MODRONE S.R.L. (CF: 01689650768)
LAURINO INFISSI S.R.L. (CF: 01735430769)
</t>
  </si>
  <si>
    <t>DIENNE SERVICE SRL (CF: 01599380761)</t>
  </si>
  <si>
    <t>SPOSTAMENTO DI APPARECCHIATURE ELETTRICHE DALLA VECCHIA ALLA NUOVA SEDE DELL'UT DI LAGONEGRO</t>
  </si>
  <si>
    <t xml:space="preserve">C.E.S.A.L. Snc (CF: 00739080760)
</t>
  </si>
  <si>
    <t>C.E.S.A.L. Snc (CF: 00739080760)</t>
  </si>
  <si>
    <t>Ripristino piastrelle secondo piano immobile di Potenza, Via dei Mille</t>
  </si>
  <si>
    <t xml:space="preserve">SABIA DONATO (CF: SBADNT69H10G942F)
</t>
  </si>
  <si>
    <t>SABIA DONATO (CF: SBADNT69H10G942F)</t>
  </si>
  <si>
    <t>RIFACIMENTO DI N.2 PUNTI PRESA DATI FRONT-OFFICE IMMOBILE DI POTENZA, VIA DEI MILLE</t>
  </si>
  <si>
    <t xml:space="preserve">S.I.T.I. SRL (CF: 01141340776)
</t>
  </si>
  <si>
    <t>S.I.T.I. SRL (CF: 01141340776)</t>
  </si>
  <si>
    <t>SFALCIO ERBA - POTATURA ALBERI E SIEPI - PULIZIA AREE VERDI PALAZZO UFFICI MATERA</t>
  </si>
  <si>
    <t xml:space="preserve">LA PULITECNICA S.R.L. (CF: 03988440727)
</t>
  </si>
  <si>
    <t>LA PULITECNICA S.R.L. (CF: 03988440727)</t>
  </si>
  <si>
    <t>SERVIZIO DI SGOMBERO NEVE ANNO 2018</t>
  </si>
  <si>
    <t xml:space="preserve">PACE COSTRUZIONE S.R.L. (CF: 01654290764)
</t>
  </si>
  <si>
    <t>PACE COSTRUZIONE S.R.L. (CF: 01654290764)</t>
  </si>
  <si>
    <t>SERVIZIO DI VIGILANZA ARMATA PER APERTURA E CHIUSURA PARTI COMUNI UFFICI FINANZIARI MATERA</t>
  </si>
  <si>
    <t xml:space="preserve">ISTITUTO DI VIGILANZA METRONOTTE D.R.L. (CF: 00965950736)
LA RONDA  DEL MATERANO (CF: TRMCMN61L19G942E)
</t>
  </si>
  <si>
    <t>LA RONDA  DEL MATERANO (CF: TRMCMN61L19G942E)</t>
  </si>
  <si>
    <t>Riparazione ascensore 41472. Immobile di Potenza, Corso 18 agosto 44</t>
  </si>
  <si>
    <t xml:space="preserve">PARAVIA ELEVATORS' SERVICE SRL (CF: 00299810655)
</t>
  </si>
  <si>
    <t>PARAVIA ELEVATORS' SERVICE SRL (CF: 00299810655)</t>
  </si>
  <si>
    <t>Riparazione di n.3 archivi compattati. Immobile di Potenza, Corso 18 agosto 44</t>
  </si>
  <si>
    <t xml:space="preserve">DIENNE SERVICE SRL (CF: 01599380761)
</t>
  </si>
  <si>
    <t>Fornitura e posa in opera di materiali e componenti di ricambio. DR Basilicata, UT Melfi, UP Potenza e DP Matera</t>
  </si>
  <si>
    <t xml:space="preserve">EL.CI IMPIANTI SRL (CF: 01341130639)
</t>
  </si>
  <si>
    <t>EL.CI IMPIANTI SRL (CF: 01341130639)</t>
  </si>
  <si>
    <t>CONVENZIONE ENERGIA ELETTRICA 15 - LOTTO 14 - PUGLIA, BASILICATA</t>
  </si>
  <si>
    <t>26-AFFIDAMENTO DIRETTO IN ADESIONE AD ACCORDO QUADRO/CONVENZIONE</t>
  </si>
  <si>
    <t xml:space="preserve">Energetic spa (CF: 00875940793)
</t>
  </si>
  <si>
    <t>Energetic spa (CF: 00875940793)</t>
  </si>
  <si>
    <t>Contratto di manutenzione impianti antincendio presso gli uffici della DR Basilicata dell'Agenzia delle Entrate</t>
  </si>
  <si>
    <t>22-PROCEDURA NEGOZIATA DERIVANTE DA AVVISI CON CUI SI INDICE LA GARA</t>
  </si>
  <si>
    <t xml:space="preserve">C.E.S.A.L. Snc (CF: 00739080760)
DIENNE SERVICE SRL (CF: 01599380761)
EL.CI IMPIANTI SRL (CF: 01341130639)
S.I.T.I. SRL (CF: 01141340776)
SIGMA ELEVATORI SRL (CF: 01696510765)
</t>
  </si>
  <si>
    <t>Servizio di manutenzione degli impianti elevatori presso gli uffici della DR Basilicata dell'Agenzia delle Entrate</t>
  </si>
  <si>
    <t xml:space="preserve">C.E.S.A.L. Snc (CF: 00739080760)
DIENNE SERVICE SRL (CF: 01599380761)
EL.CI IMPIANTI SRL (CF: 01341130639)
Giovanni Venneri &amp; C. Srl (CF: 01037640768)
SIGMA ELEVATORI SRL (CF: 01696510765)
</t>
  </si>
  <si>
    <t>RIPRISTINO COPRIFERRO DI UN PILASTRO NELL'ARCHIVIO DELL'IMMOBILE DI MATERA</t>
  </si>
  <si>
    <t>Sostituzione impianto idrico sanitario. Immobile di Potenza, Via dei Mille</t>
  </si>
  <si>
    <t xml:space="preserve">TERMOIDRAULICA PACE DITTA INDIVIDUALE (CF: PCAGBT66B20G942N)
</t>
  </si>
  <si>
    <t>TERMOIDRAULICA PACE DITTA INDIVIDUALE (CF: PCAGBT66B20G942N)</t>
  </si>
  <si>
    <t>2018 - SERVIZIO DI VIGILANZA UFFICI DI VIA DEI MILLE E CORSO XVIII AGOSTO POTENZA</t>
  </si>
  <si>
    <t xml:space="preserve">SOCIETA' COOPERATIVA VIGILANZA CITTA' DI POTENZA (CF: 00869740761)
</t>
  </si>
  <si>
    <t>SOCIETA' COOPERATIVA VIGILANZA CITTA' DI POTENZA (CF: 00869740761)</t>
  </si>
  <si>
    <t xml:space="preserve">Acquisto GAS - Lotto 6 Campania Puglia Basilicata </t>
  </si>
  <si>
    <t xml:space="preserve">ESTRA ENERGIE SRL (CF: 01219980529)
</t>
  </si>
  <si>
    <t>ESTRA ENERGIE SRL (CF: 01219980529)</t>
  </si>
  <si>
    <t>RITIRO, TRASPORTO, CONFERIMENTO E TRITURAZIONE RIFIUTI PRESENTI PRESSO UT LAGONEGRO</t>
  </si>
  <si>
    <t xml:space="preserve">ECOLOGICAL SYSTEMS S.R.L. (CF: 00971860762)
</t>
  </si>
  <si>
    <t>ECOLOGICAL SYSTEMS S.R.L. (CF: 00971860762)</t>
  </si>
  <si>
    <t>RIPARAZIONE E VINCOLAMENTO DI UN PLUVIALE PRESSO L' IMMOBILE DI VIA DEI MILLE POTENZA</t>
  </si>
  <si>
    <t>RIPARAZIONE ASCENSORE KONE N. 10243312 DELL'IMMOBILE DI VIA DEI MILLE POTENZA</t>
  </si>
  <si>
    <t xml:space="preserve">KONE SPA (CF: 05069070158)
</t>
  </si>
  <si>
    <t>KONE SPA (CF: 05069070158)</t>
  </si>
  <si>
    <t>ESECUZIONE SOPRALLUOGO FINALIZZATO ALLA RIPARAZIONE DELL'ASCENSORE N. 10243312 DELL'IMMOBILE DI VIA DEI MILLE POTENZA</t>
  </si>
  <si>
    <t>Riparazione urgente bagno piano -4. Immobile di Potenza, Corso 18 agosto</t>
  </si>
  <si>
    <t>servizio sfalcio erba Palazzo via dei Mille Potenza - 2018</t>
  </si>
  <si>
    <t xml:space="preserve">Servizio di manutenzione degli impianti termoidraulici, di condizionamento ed idrico sanitari presso gli uffici della DR Basilicata dell'Agenzia delle Entrate </t>
  </si>
  <si>
    <t xml:space="preserve">Servizio di manutenzione degli impianti elettrici presso gli uffici della DR Basilicata dell'Agenzia delle Entrate </t>
  </si>
  <si>
    <t>NOLEGGIO FOTOCOPIATRICE UPT MATERA</t>
  </si>
  <si>
    <t xml:space="preserve">KYOCERA DOCUMENT SOLUTION ITALIA SPA (CF: 01788080156)
</t>
  </si>
  <si>
    <t>KYOCERA DOCUMENT SOLUTION ITALIA SPA (CF: 01788080156)</t>
  </si>
  <si>
    <t>FORNITURA CARTA UFFICI REGIONE BASILICATA</t>
  </si>
  <si>
    <t xml:space="preserve">SI.EL.CO SRL (CF: 00614130128)
VEMAR DI ANTONELLO VENTRE &amp; C.S.A.S (CF: 00825000763)
</t>
  </si>
  <si>
    <t>SI.EL.CO SRL (CF: 00614130128)</t>
  </si>
  <si>
    <t>Servizi di facchinaggio, trasporto e trasloco a ridotto impatto ambientale per le sedi degli uffici della Direzione Regionale della Basilicata.</t>
  </si>
  <si>
    <t xml:space="preserve">CF Trasporti Srl (CF: 06659030727)
LUCUS SERVIZI DI DONATO COVIELLO IMPRESA INDIVIDUALE (CF: CVLDNT68P25G942T)
MARA SOCIETA' COOPERATIVA SPA (CF: 13226021007)
RISANAMENTO VESUVIO S.A.S (CF: 04565950633)
SALVIN SRLS (CF: 01862750765)
</t>
  </si>
  <si>
    <t>LUCUS SERVIZI DI DONATO COVIELLO IMPRESA INDIVIDUALE (CF: CVLDNT68P25G942T)</t>
  </si>
  <si>
    <t>SERVIZIO LAVAGGIO TENDE - UFFICI DI POTENZA</t>
  </si>
  <si>
    <t xml:space="preserve">GIUSEPPE MARTOCCIA S.R.L. (CF: 01709610768)
LAVANDERIA E TINTORIA REGIONALE DI STIGLIANI ANNA (CF: 00872760764)
</t>
  </si>
  <si>
    <t>GIUSEPPE MARTOCCIA S.R.L. (CF: 01709610768)</t>
  </si>
  <si>
    <t>ACQUISTO CANCELLERIA ANNO 2018</t>
  </si>
  <si>
    <t xml:space="preserve">ANGELO AMODIO S.R.L. (CF: 01897770739)
CARTO COPY SERVICE (CF: 04864781002)
DuecÃ¬ Italia srl (CF: 02693490126)
MYO S.r.l. (CF: 03222970406)
VEMAR DI ANTONELLO VENTRE &amp; C.S.A.S (CF: 00825000763)
</t>
  </si>
  <si>
    <t>MYO S.r.l. (CF: 03222970406)</t>
  </si>
  <si>
    <t>Intervento in somma urgenza su impianti e controsoffitto a seguito di allagamento. UT Melfi</t>
  </si>
  <si>
    <t>Riparazione infissi vari. Immobile di Potenza, Via dei Mille</t>
  </si>
  <si>
    <t xml:space="preserve">LAURINO INFISSI S.R.L. (CF: 01735430769)
</t>
  </si>
  <si>
    <t>LAURINO INFISSI S.R.L. (CF: 01735430769)</t>
  </si>
  <si>
    <t>SERVIZIO DI APERTURA E CHIUSURA UFFICI DI VIA DEI MILLE E CORSO XVIII AGOSTO POTENZA</t>
  </si>
  <si>
    <t xml:space="preserve">SISTEMAZIONE Dâ€™URGENZA DELLA SOGLIA DI ACCESSO ALLA RAMPA CARRABILE E DELLA RETE DI PROTEZIONE SUPERIORE AL CANCELLO DELLâ€™INGRESSO AL FRONT OFFICE DELLâ€™IMMOBILE DI VIA DEI MILLE, SNC - POTENZA </t>
  </si>
  <si>
    <t xml:space="preserve">MARTINELLI COSTRUZIONI S.A.S. di Martinelli Pietro &amp; C.  (CF: 02008730760)
</t>
  </si>
  <si>
    <t>MARTINELLI COSTRUZIONI S.A.S. di Martinelli Pietro &amp; C.  (CF: 02008730760)</t>
  </si>
  <si>
    <t>Fornitura e posa in opera di n.4 condizionatori a parete. Immobili di Potenza, Via dei Mille e Policoro, Piazza Dante</t>
  </si>
  <si>
    <t>SECONDA FORNITURA CARTA UFFICI REGIONE BASILICATA</t>
  </si>
  <si>
    <t xml:space="preserve">ICR - SOCIETA' PER AZIONI  (CF: 05466391009)
SI.EL.CO SRL (CF: 00614130128)
VEMAR DI ANTONELLO VENTRE &amp; C.S.A.S (CF: 00825000763)
</t>
  </si>
  <si>
    <t>DISTRUZIONE DOCUMENTI</t>
  </si>
  <si>
    <t xml:space="preserve">AGECO S.R.L. (CF: 01630150769)
</t>
  </si>
  <si>
    <t>AGECO S.R.L. (CF: 01630150769)</t>
  </si>
  <si>
    <t>FORNITURA TONER UFFICI REGIONE BASILICATA</t>
  </si>
  <si>
    <t xml:space="preserve">ALEX OFFICE &amp; BUSINESS SRL (CF: 01688970621)
ECO LASER INFORMATICA SRL  (CF: 04427081007)
ERREBIAN SPA (CF: 08397890586)
Tecno Office snc (CF: 01259150553)
VEMAR DI ANTONELLO VENTRE &amp; C.S.A.S (CF: 00825000763)
</t>
  </si>
  <si>
    <t>ALEX OFFICE &amp; BUSINESS SRL (CF: 01688970621)</t>
  </si>
  <si>
    <t>Riparazione porta di accesso al frontoffice. Immobile di Potenza, Via dei Mille</t>
  </si>
  <si>
    <t xml:space="preserve">DIENNE SERVICE SRL (CF: 01599380761)
LAURINO INFISSI S.R.L. (CF: 01735430769)
</t>
  </si>
  <si>
    <t>ACQUISTO MODULI UMTS PER APPARECCHI GPS LEICA GEOSYSTEM</t>
  </si>
  <si>
    <t xml:space="preserve">Leica Geosystems SpA (CF: 12090330155)
</t>
  </si>
  <si>
    <t>Leica Geosystems SpA (CF: 12090330155)</t>
  </si>
  <si>
    <t>Verifiche biennali ascensori. Immobile di Potenza, via dei Mille</t>
  </si>
  <si>
    <t xml:space="preserve">ENTE CERTIFICAZIONI SPA (CF: 10811841005)
I.P.I. INGEGNERIA PER L'INDUSTRIA SRL (CF: 05566471008)
NORMATEMPO S.R.L. (CF: 10197550014)
TUV ITALIA SRL (CF: 08922920155)
V.S.G. DI CANGIULLI GIOVANNA S.N.C. (CF: 02840020735)
</t>
  </si>
  <si>
    <t>ENTE CERTIFICAZIONI SPA (CF: 10811841005)</t>
  </si>
  <si>
    <t>RIPRISTINO ANTISCIVOLO SCALE PRESSO IMMOBILE DI VIA DEI MILLE POTENZA</t>
  </si>
  <si>
    <t>ACQUISTO ROTOLI CARTA TERMICA SISTEMA ELIMINACODE ARGO</t>
  </si>
  <si>
    <t xml:space="preserve">SIGMA SPA (CF: 01590680443)
</t>
  </si>
  <si>
    <t>SIGMA SPA (CF: 01590680443)</t>
  </si>
  <si>
    <t>Sostituzione centralina antincendio. Immobile di Melfi, Via Ungaretti</t>
  </si>
  <si>
    <t xml:space="preserve">DIENNE SERVICE SRL (CF: 01599380761)
EL.CI IMPIANTI SRL (CF: 01341130639)
</t>
  </si>
  <si>
    <t>Lavori di tinteggiatura piano terzo. Immobile di Potenza, Via dei Mille</t>
  </si>
  <si>
    <t xml:space="preserve">SIGMA S.P.A. (CF: 01590580443)
</t>
  </si>
  <si>
    <t>SIGMA S.P.A. (CF: 01590580443)</t>
  </si>
  <si>
    <t>Sostituzione dei 4 dispositivi di emergenza di ritorno al piano. Immobile di Potenza, Via dei Mille</t>
  </si>
  <si>
    <t xml:space="preserve">MONDO ASCENSORI POTENZA (CF: 01853790762)
SIGMA ELEVATORI SRL (CF: 01696510765)
</t>
  </si>
  <si>
    <t>MONDO ASCENSORI POTENZA (CF: 01853790762)</t>
  </si>
  <si>
    <t>Lavori di tinteggiatura. Immobile di Matera, Piazza Matteotti 18</t>
  </si>
  <si>
    <t xml:space="preserve">EDIL MULTISERVICE SRL (CF: 01278160773)
EDILIZIA FRATELLI SACCO srl (CF: 01099810770)
</t>
  </si>
  <si>
    <t>EDILIZIA FRATELLI SACCO srl (CF: 01099810770)</t>
  </si>
  <si>
    <t>SECONDO ACQUISTO TONER UFFICI REGIONE BASILICATA</t>
  </si>
  <si>
    <t xml:space="preserve">ALEX OFFICE &amp; BUSINESS SRL (CF: 01688970621)
CARTO COPY SERVICE (CF: 04864781002)
ECO LASER INFORMATICA SRL  (CF: 04427081007)
GECAL (CF: 00913110961)
VEMAR DI ANTONELLO VENTRE &amp; C.S.A.S (CF: 00825000763)
</t>
  </si>
  <si>
    <t>Connessione centraline antincendio archivi con impianto di spegnimento.Immobile di Potenza, Via dei Mille</t>
  </si>
  <si>
    <t xml:space="preserve">C.E.S.A.L. Snc (CF: 00739080760)
EL.CI IMPIANTI SRL (CF: 01341130639)
</t>
  </si>
  <si>
    <t>Ripristino parziale impermeabilizzazione terrazzo. Immobile di Potenza, Via dei Mille</t>
  </si>
  <si>
    <t>Riparazione infissi interni ed esterni. Immobile di Matera, Piazza Matteotti 18</t>
  </si>
  <si>
    <t xml:space="preserve">DIENNE SERVICE SRL (CF: 01599380761)
S.I.T.I. SRL (CF: 01141340776)
</t>
  </si>
  <si>
    <t>Completamento impianto antintrusione. Immobile di Matera, Piazza Matteotti 18</t>
  </si>
  <si>
    <t xml:space="preserve">INELTEC S.R.L. (CF: 01070200777)
</t>
  </si>
  <si>
    <t>INELTEC S.R.L. (CF: 01070200777)</t>
  </si>
  <si>
    <t>Studio di vulnerabilita' sismica. Immobile di Matera, Piazza Matteotti</t>
  </si>
  <si>
    <t xml:space="preserve">ENERGY GREEN ESCO SRL (CF: 07786271218)
GEOATLAS SRL (CF: 06951750725)
I.N.T.E.C. SNC (CF: 07705010630)
ING. VINCENZO MORREALE (CF: MRRVCN69B18A662W)
PERIMETRI S.R.L. (CF: 08043841215)
</t>
  </si>
  <si>
    <t>ING. VINCENZO MORREALE (CF: MRRVCN69B18A662W)</t>
  </si>
  <si>
    <t>Richiesta agibilitÃ  al Comune di Potenza per l'immobile di via dei Mille</t>
  </si>
  <si>
    <t xml:space="preserve">ING. LEONARDO MECCA (CF: MCCLRD62B06G942L)
</t>
  </si>
  <si>
    <t>ING. LEONARDO MECCA (CF: MCCLRD62B06G942L)</t>
  </si>
  <si>
    <t>Lavori edili di ripristino strutturale a seguito di indagine. Immobile di Matera, Piazza Matteotti 18</t>
  </si>
  <si>
    <t>ACQUISTO BUSTE BIANCHE INTESTATE</t>
  </si>
  <si>
    <t xml:space="preserve">GASPARI E. GASPARI SRL (CF: 00089070403)
GRAFICHE AQUILANE SRL (CF: 01844930667)
Grafiche Reventino srl (CF: 00411600794)
Stampa Sud Srl (CF: 02144720790)
SUD'ALTRO RETI E COMUNICAZIONE S.R.L. (CF: 01630250767)
</t>
  </si>
  <si>
    <t>Grafiche Reventino srl (CF: 00411600794)</t>
  </si>
  <si>
    <t>Installazione maniglioni antipanico e sistema di controllo accessi per porte di piano. Immobile di Potenza, Via dei Mille</t>
  </si>
  <si>
    <t xml:space="preserve">C.E.S.A.L. Snc (CF: 00739080760)
DIENNE SERVICE SRL (CF: 01599380761)
</t>
  </si>
  <si>
    <t>Installazione di n.8 porte di piano. Immobile di Potenza, Via dei Mille</t>
  </si>
  <si>
    <t>ACQUISTO CARTA DI CREDITO AZIENDALE</t>
  </si>
  <si>
    <t xml:space="preserve">NEXI PAYMENTS S.P.A. (giÃ  CARTASI SPA) (CF: 04107060966)
</t>
  </si>
  <si>
    <t>NEXI PAYMENTS S.P.A. (giÃ  CARTASI SPA) (CF: 04107060966)</t>
  </si>
  <si>
    <t>LAVORI DI MODIFICA LAYOUT FRONT OFFICE PIANO TERRA, MANUTENZIONE ORDINARIA DEI LOCALI, RIMOZIONE PARETI VETRATE, SICUREZZA DEGLI AMBIENTI ED IMPIANTISTICA, REALIZZAZIONE INFISSI ESTERNI E MANUTENZIONE SERVIZI IGIENICI PER Lâ€™UFFICIO DI MATERA</t>
  </si>
  <si>
    <t xml:space="preserve">C.E.S.A.L. Snc (CF: 00739080760)
CIFARELLI FRANCESCO PAOLO (CF: 00358560779)
DE VIVO (CF: 00545040768)
DIENNE SERVICE SRL (CF: 01599380761)
Galtieri Franco Leonardo (CF: GLTFNC64L03D547E)
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</si>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</sst>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I6" sqref="I6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160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"ZB1233C2B4"</f>
        <v>ZB1233C2B4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2141.44</v>
      </c>
      <c r="I3" s="2">
        <v>43308</v>
      </c>
      <c r="J3" s="2">
        <v>43404</v>
      </c>
      <c r="K3">
        <v>0</v>
      </c>
    </row>
    <row r="4" spans="1:11" x14ac:dyDescent="0.25">
      <c r="A4" t="str">
        <f>"Z4921E0DCF"</f>
        <v>Z4921E0DCF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2150</v>
      </c>
      <c r="I4" s="2">
        <v>43132</v>
      </c>
      <c r="J4" s="2">
        <v>43140</v>
      </c>
      <c r="K4">
        <v>2150</v>
      </c>
    </row>
    <row r="5" spans="1:11" x14ac:dyDescent="0.25">
      <c r="A5" t="str">
        <f>"ZF721BA9D5"</f>
        <v>ZF721BA9D5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150</v>
      </c>
      <c r="I5" s="2">
        <v>43118</v>
      </c>
      <c r="J5" s="2">
        <v>43136</v>
      </c>
      <c r="K5">
        <v>150</v>
      </c>
    </row>
    <row r="6" spans="1:11" x14ac:dyDescent="0.25">
      <c r="A6" t="str">
        <f>"ZBB2267E1D"</f>
        <v>ZBB2267E1D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400</v>
      </c>
      <c r="I6" s="2">
        <v>43152</v>
      </c>
      <c r="J6" s="2">
        <v>43159</v>
      </c>
      <c r="K6">
        <v>400</v>
      </c>
    </row>
    <row r="7" spans="1:11" x14ac:dyDescent="0.25">
      <c r="A7" t="str">
        <f>"Z7223021E3"</f>
        <v>Z7223021E3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400</v>
      </c>
      <c r="I7" s="2">
        <v>43199</v>
      </c>
      <c r="J7" s="2">
        <v>43201</v>
      </c>
      <c r="K7">
        <v>400</v>
      </c>
    </row>
    <row r="8" spans="1:11" x14ac:dyDescent="0.25">
      <c r="A8" t="str">
        <f>"Z212291D68"</f>
        <v>Z212291D68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33</v>
      </c>
      <c r="G8" t="s">
        <v>34</v>
      </c>
      <c r="H8">
        <v>500</v>
      </c>
      <c r="I8" s="2">
        <v>43160</v>
      </c>
      <c r="J8" s="2">
        <v>43160</v>
      </c>
      <c r="K8">
        <v>500</v>
      </c>
    </row>
    <row r="9" spans="1:11" x14ac:dyDescent="0.25">
      <c r="A9" t="str">
        <f>"Z302090242"</f>
        <v>Z302090242</v>
      </c>
      <c r="B9" t="str">
        <f t="shared" si="0"/>
        <v>06363391001</v>
      </c>
      <c r="C9" t="s">
        <v>15</v>
      </c>
      <c r="D9" t="s">
        <v>35</v>
      </c>
      <c r="E9" t="s">
        <v>17</v>
      </c>
      <c r="F9" s="1" t="s">
        <v>36</v>
      </c>
      <c r="G9" t="s">
        <v>37</v>
      </c>
      <c r="H9">
        <v>7250</v>
      </c>
      <c r="I9" s="2">
        <v>43132</v>
      </c>
      <c r="J9" s="2">
        <v>43496</v>
      </c>
      <c r="K9">
        <v>6041.6</v>
      </c>
    </row>
    <row r="10" spans="1:11" x14ac:dyDescent="0.25">
      <c r="A10" t="str">
        <f>"ZCA22E214A"</f>
        <v>ZCA22E214A</v>
      </c>
      <c r="B10" t="str">
        <f t="shared" si="0"/>
        <v>06363391001</v>
      </c>
      <c r="C10" t="s">
        <v>15</v>
      </c>
      <c r="D10" t="s">
        <v>38</v>
      </c>
      <c r="E10" t="s">
        <v>17</v>
      </c>
      <c r="F10" s="1" t="s">
        <v>39</v>
      </c>
      <c r="G10" t="s">
        <v>40</v>
      </c>
      <c r="H10">
        <v>320</v>
      </c>
      <c r="I10" s="2">
        <v>43182</v>
      </c>
      <c r="J10" s="2">
        <v>43185</v>
      </c>
      <c r="K10">
        <v>320</v>
      </c>
    </row>
    <row r="11" spans="1:11" x14ac:dyDescent="0.25">
      <c r="A11" t="str">
        <f>"ZC322D38FE"</f>
        <v>ZC322D38FE</v>
      </c>
      <c r="B11" t="str">
        <f t="shared" si="0"/>
        <v>06363391001</v>
      </c>
      <c r="C11" t="s">
        <v>15</v>
      </c>
      <c r="D11" t="s">
        <v>41</v>
      </c>
      <c r="E11" t="s">
        <v>17</v>
      </c>
      <c r="F11" s="1" t="s">
        <v>42</v>
      </c>
      <c r="G11" t="s">
        <v>19</v>
      </c>
      <c r="H11">
        <v>435.8</v>
      </c>
      <c r="I11" s="2">
        <v>43186</v>
      </c>
      <c r="J11" s="2">
        <v>43187</v>
      </c>
      <c r="K11">
        <v>435.8</v>
      </c>
    </row>
    <row r="12" spans="1:11" x14ac:dyDescent="0.25">
      <c r="A12" t="str">
        <f>"Z7B22477D8"</f>
        <v>Z7B22477D8</v>
      </c>
      <c r="B12" t="str">
        <f t="shared" si="0"/>
        <v>06363391001</v>
      </c>
      <c r="C12" t="s">
        <v>15</v>
      </c>
      <c r="D12" t="s">
        <v>43</v>
      </c>
      <c r="E12" t="s">
        <v>17</v>
      </c>
      <c r="F12" s="1" t="s">
        <v>44</v>
      </c>
      <c r="G12" t="s">
        <v>45</v>
      </c>
      <c r="H12">
        <v>1523.87</v>
      </c>
      <c r="I12" s="2">
        <v>43174</v>
      </c>
      <c r="J12" s="2">
        <v>43222</v>
      </c>
      <c r="K12">
        <v>1523.87</v>
      </c>
    </row>
    <row r="13" spans="1:11" x14ac:dyDescent="0.25">
      <c r="A13" t="str">
        <f>"7397969525"</f>
        <v>7397969525</v>
      </c>
      <c r="B13" t="str">
        <f t="shared" si="0"/>
        <v>06363391001</v>
      </c>
      <c r="C13" t="s">
        <v>15</v>
      </c>
      <c r="D13" t="s">
        <v>46</v>
      </c>
      <c r="E13" t="s">
        <v>47</v>
      </c>
      <c r="F13" s="1" t="s">
        <v>48</v>
      </c>
      <c r="G13" t="s">
        <v>49</v>
      </c>
      <c r="H13">
        <v>0</v>
      </c>
      <c r="I13" s="2">
        <v>43191</v>
      </c>
      <c r="J13" s="2">
        <v>43555</v>
      </c>
      <c r="K13">
        <v>102335.62</v>
      </c>
    </row>
    <row r="14" spans="1:11" x14ac:dyDescent="0.25">
      <c r="A14" t="str">
        <f>"705989272D"</f>
        <v>705989272D</v>
      </c>
      <c r="B14" t="str">
        <f t="shared" si="0"/>
        <v>06363391001</v>
      </c>
      <c r="C14" t="s">
        <v>15</v>
      </c>
      <c r="D14" t="s">
        <v>50</v>
      </c>
      <c r="E14" t="s">
        <v>51</v>
      </c>
      <c r="F14" s="1" t="s">
        <v>52</v>
      </c>
      <c r="G14" t="s">
        <v>45</v>
      </c>
      <c r="H14">
        <v>19800.759999999998</v>
      </c>
      <c r="I14" s="2">
        <v>43146</v>
      </c>
      <c r="J14" s="2">
        <v>43510</v>
      </c>
      <c r="K14">
        <v>5837.76</v>
      </c>
    </row>
    <row r="15" spans="1:11" x14ac:dyDescent="0.25">
      <c r="A15" t="str">
        <f>"7059829331"</f>
        <v>7059829331</v>
      </c>
      <c r="B15" t="str">
        <f t="shared" si="0"/>
        <v>06363391001</v>
      </c>
      <c r="C15" t="s">
        <v>15</v>
      </c>
      <c r="D15" t="s">
        <v>53</v>
      </c>
      <c r="E15" t="s">
        <v>51</v>
      </c>
      <c r="F15" s="1" t="s">
        <v>54</v>
      </c>
      <c r="G15" t="s">
        <v>45</v>
      </c>
      <c r="H15">
        <v>13140.05</v>
      </c>
      <c r="I15" s="2">
        <v>43146</v>
      </c>
      <c r="J15" s="2">
        <v>43510</v>
      </c>
      <c r="K15">
        <v>5008.03</v>
      </c>
    </row>
    <row r="16" spans="1:11" x14ac:dyDescent="0.25">
      <c r="A16" t="str">
        <f>"Z8F24266B2"</f>
        <v>Z8F24266B2</v>
      </c>
      <c r="B16" t="str">
        <f t="shared" si="0"/>
        <v>06363391001</v>
      </c>
      <c r="C16" t="s">
        <v>15</v>
      </c>
      <c r="D16" t="s">
        <v>55</v>
      </c>
      <c r="E16" t="s">
        <v>17</v>
      </c>
      <c r="F16" s="1" t="s">
        <v>27</v>
      </c>
      <c r="G16" t="s">
        <v>28</v>
      </c>
      <c r="H16">
        <v>327.86</v>
      </c>
      <c r="I16" s="2">
        <v>43297</v>
      </c>
      <c r="J16" s="2">
        <v>43299</v>
      </c>
      <c r="K16">
        <v>327.86</v>
      </c>
    </row>
    <row r="17" spans="1:11" x14ac:dyDescent="0.25">
      <c r="A17" t="str">
        <f>"ZCE22D3BF5"</f>
        <v>ZCE22D3BF5</v>
      </c>
      <c r="B17" t="str">
        <f t="shared" si="0"/>
        <v>06363391001</v>
      </c>
      <c r="C17" t="s">
        <v>15</v>
      </c>
      <c r="D17" t="s">
        <v>56</v>
      </c>
      <c r="E17" t="s">
        <v>17</v>
      </c>
      <c r="F17" s="1" t="s">
        <v>57</v>
      </c>
      <c r="G17" t="s">
        <v>58</v>
      </c>
      <c r="H17">
        <v>150</v>
      </c>
      <c r="I17" s="2">
        <v>43180</v>
      </c>
      <c r="J17" s="2">
        <v>43182</v>
      </c>
      <c r="K17">
        <v>150</v>
      </c>
    </row>
    <row r="18" spans="1:11" x14ac:dyDescent="0.25">
      <c r="A18" t="str">
        <f>"Z98233C5C5"</f>
        <v>Z98233C5C5</v>
      </c>
      <c r="B18" t="str">
        <f t="shared" si="0"/>
        <v>06363391001</v>
      </c>
      <c r="C18" t="s">
        <v>15</v>
      </c>
      <c r="D18" t="s">
        <v>59</v>
      </c>
      <c r="E18" t="s">
        <v>51</v>
      </c>
      <c r="F18" s="1" t="s">
        <v>60</v>
      </c>
      <c r="G18" t="s">
        <v>61</v>
      </c>
      <c r="H18">
        <v>9200</v>
      </c>
      <c r="I18" s="2">
        <v>43252</v>
      </c>
      <c r="J18" s="2">
        <v>43616</v>
      </c>
      <c r="K18">
        <v>5366.62</v>
      </c>
    </row>
    <row r="19" spans="1:11" x14ac:dyDescent="0.25">
      <c r="A19" t="str">
        <f>"7423448714"</f>
        <v>7423448714</v>
      </c>
      <c r="B19" t="str">
        <f t="shared" si="0"/>
        <v>06363391001</v>
      </c>
      <c r="C19" t="s">
        <v>15</v>
      </c>
      <c r="D19" t="s">
        <v>62</v>
      </c>
      <c r="E19" t="s">
        <v>47</v>
      </c>
      <c r="F19" s="1" t="s">
        <v>63</v>
      </c>
      <c r="G19" t="s">
        <v>64</v>
      </c>
      <c r="H19">
        <v>0</v>
      </c>
      <c r="I19" s="2">
        <v>43252</v>
      </c>
      <c r="J19" s="2">
        <v>43616</v>
      </c>
      <c r="K19">
        <v>19234.3</v>
      </c>
    </row>
    <row r="20" spans="1:11" x14ac:dyDescent="0.25">
      <c r="A20" t="str">
        <f>"ZDC237E27E"</f>
        <v>ZDC237E27E</v>
      </c>
      <c r="B20" t="str">
        <f t="shared" si="0"/>
        <v>06363391001</v>
      </c>
      <c r="C20" t="s">
        <v>15</v>
      </c>
      <c r="D20" t="s">
        <v>65</v>
      </c>
      <c r="E20" t="s">
        <v>17</v>
      </c>
      <c r="F20" s="1" t="s">
        <v>66</v>
      </c>
      <c r="G20" t="s">
        <v>67</v>
      </c>
      <c r="H20">
        <v>920</v>
      </c>
      <c r="I20" s="2">
        <v>43264</v>
      </c>
      <c r="J20" s="2">
        <v>43271</v>
      </c>
      <c r="K20">
        <v>814</v>
      </c>
    </row>
    <row r="21" spans="1:11" x14ac:dyDescent="0.25">
      <c r="A21" t="str">
        <f>"ZDB242A361"</f>
        <v>ZDB242A361</v>
      </c>
      <c r="B21" t="str">
        <f t="shared" si="0"/>
        <v>06363391001</v>
      </c>
      <c r="C21" t="s">
        <v>15</v>
      </c>
      <c r="D21" t="s">
        <v>68</v>
      </c>
      <c r="E21" t="s">
        <v>17</v>
      </c>
      <c r="F21" s="1" t="s">
        <v>42</v>
      </c>
      <c r="G21" t="s">
        <v>19</v>
      </c>
      <c r="H21">
        <v>415.11</v>
      </c>
      <c r="I21" s="2">
        <v>43294</v>
      </c>
      <c r="J21" s="2">
        <v>43301</v>
      </c>
      <c r="K21">
        <v>415.11</v>
      </c>
    </row>
    <row r="22" spans="1:11" x14ac:dyDescent="0.25">
      <c r="A22" t="str">
        <f>"Z09245734F"</f>
        <v>Z09245734F</v>
      </c>
      <c r="B22" t="str">
        <f t="shared" si="0"/>
        <v>06363391001</v>
      </c>
      <c r="C22" t="s">
        <v>15</v>
      </c>
      <c r="D22" t="s">
        <v>69</v>
      </c>
      <c r="E22" t="s">
        <v>17</v>
      </c>
      <c r="F22" s="1" t="s">
        <v>70</v>
      </c>
      <c r="G22" t="s">
        <v>71</v>
      </c>
      <c r="H22">
        <v>6820</v>
      </c>
      <c r="I22" s="2">
        <v>43293</v>
      </c>
      <c r="J22" s="2">
        <v>43300</v>
      </c>
      <c r="K22">
        <v>6820</v>
      </c>
    </row>
    <row r="23" spans="1:11" x14ac:dyDescent="0.25">
      <c r="A23" t="str">
        <f>"ZFA2400831"</f>
        <v>ZFA2400831</v>
      </c>
      <c r="B23" t="str">
        <f t="shared" si="0"/>
        <v>06363391001</v>
      </c>
      <c r="C23" t="s">
        <v>15</v>
      </c>
      <c r="D23" t="s">
        <v>72</v>
      </c>
      <c r="E23" t="s">
        <v>17</v>
      </c>
      <c r="F23" s="1" t="s">
        <v>70</v>
      </c>
      <c r="G23" t="s">
        <v>71</v>
      </c>
      <c r="H23">
        <v>190.9</v>
      </c>
      <c r="I23" s="2">
        <v>43276</v>
      </c>
      <c r="J23" s="2">
        <v>43278</v>
      </c>
      <c r="K23">
        <v>190.9</v>
      </c>
    </row>
    <row r="24" spans="1:11" x14ac:dyDescent="0.25">
      <c r="A24" t="str">
        <f>"Z83242365C"</f>
        <v>Z83242365C</v>
      </c>
      <c r="B24" t="str">
        <f t="shared" si="0"/>
        <v>06363391001</v>
      </c>
      <c r="C24" t="s">
        <v>15</v>
      </c>
      <c r="D24" t="s">
        <v>73</v>
      </c>
      <c r="E24" t="s">
        <v>17</v>
      </c>
      <c r="F24" s="1" t="s">
        <v>57</v>
      </c>
      <c r="G24" t="s">
        <v>58</v>
      </c>
      <c r="H24">
        <v>140</v>
      </c>
      <c r="I24" s="2">
        <v>43298</v>
      </c>
      <c r="J24" s="2">
        <v>43305</v>
      </c>
      <c r="K24">
        <v>140</v>
      </c>
    </row>
    <row r="25" spans="1:11" x14ac:dyDescent="0.25">
      <c r="A25" t="str">
        <f>"Z102479365"</f>
        <v>Z102479365</v>
      </c>
      <c r="B25" t="str">
        <f t="shared" si="0"/>
        <v>06363391001</v>
      </c>
      <c r="C25" t="s">
        <v>15</v>
      </c>
      <c r="D25" t="s">
        <v>74</v>
      </c>
      <c r="E25" t="s">
        <v>17</v>
      </c>
      <c r="F25" s="1" t="s">
        <v>30</v>
      </c>
      <c r="G25" t="s">
        <v>31</v>
      </c>
      <c r="H25">
        <v>995</v>
      </c>
      <c r="I25" s="2">
        <v>43311</v>
      </c>
      <c r="J25" s="2">
        <v>43311</v>
      </c>
      <c r="K25">
        <v>0</v>
      </c>
    </row>
    <row r="26" spans="1:11" x14ac:dyDescent="0.25">
      <c r="A26" t="str">
        <f>"7058174D6E"</f>
        <v>7058174D6E</v>
      </c>
      <c r="B26" t="str">
        <f t="shared" si="0"/>
        <v>06363391001</v>
      </c>
      <c r="C26" t="s">
        <v>15</v>
      </c>
      <c r="D26" t="s">
        <v>75</v>
      </c>
      <c r="E26" t="s">
        <v>51</v>
      </c>
      <c r="F26" s="1" t="s">
        <v>54</v>
      </c>
      <c r="G26" t="s">
        <v>19</v>
      </c>
      <c r="H26">
        <v>45919.87</v>
      </c>
      <c r="I26" s="2">
        <v>43146</v>
      </c>
      <c r="J26" s="2">
        <v>43510</v>
      </c>
      <c r="K26">
        <v>9091.52</v>
      </c>
    </row>
    <row r="27" spans="1:11" x14ac:dyDescent="0.25">
      <c r="A27" t="str">
        <f>"7059851558"</f>
        <v>7059851558</v>
      </c>
      <c r="B27" t="str">
        <f t="shared" si="0"/>
        <v>06363391001</v>
      </c>
      <c r="C27" t="s">
        <v>15</v>
      </c>
      <c r="D27" t="s">
        <v>76</v>
      </c>
      <c r="E27" t="s">
        <v>51</v>
      </c>
      <c r="F27" s="1" t="s">
        <v>54</v>
      </c>
      <c r="G27" t="s">
        <v>19</v>
      </c>
      <c r="H27">
        <v>21475.439999999999</v>
      </c>
      <c r="I27" s="2">
        <v>43146</v>
      </c>
      <c r="J27" s="2">
        <v>43510</v>
      </c>
      <c r="K27">
        <v>556.66999999999996</v>
      </c>
    </row>
    <row r="28" spans="1:11" x14ac:dyDescent="0.25">
      <c r="A28" t="str">
        <f>"Z882318FA6"</f>
        <v>Z882318FA6</v>
      </c>
      <c r="B28" t="str">
        <f t="shared" si="0"/>
        <v>06363391001</v>
      </c>
      <c r="C28" t="s">
        <v>15</v>
      </c>
      <c r="D28" t="s">
        <v>77</v>
      </c>
      <c r="E28" t="s">
        <v>47</v>
      </c>
      <c r="F28" s="1" t="s">
        <v>78</v>
      </c>
      <c r="G28" t="s">
        <v>79</v>
      </c>
      <c r="H28">
        <v>3022.4</v>
      </c>
      <c r="I28" s="2">
        <v>43230</v>
      </c>
      <c r="J28" s="2">
        <v>45055</v>
      </c>
      <c r="K28">
        <v>302.24</v>
      </c>
    </row>
    <row r="29" spans="1:11" x14ac:dyDescent="0.25">
      <c r="A29" t="str">
        <f>"Z062471EF7"</f>
        <v>Z062471EF7</v>
      </c>
      <c r="B29" t="str">
        <f t="shared" si="0"/>
        <v>06363391001</v>
      </c>
      <c r="C29" t="s">
        <v>15</v>
      </c>
      <c r="D29" t="s">
        <v>80</v>
      </c>
      <c r="E29" t="s">
        <v>51</v>
      </c>
      <c r="F29" s="1" t="s">
        <v>81</v>
      </c>
      <c r="G29" t="s">
        <v>82</v>
      </c>
      <c r="H29">
        <v>9833.5</v>
      </c>
      <c r="I29" s="2">
        <v>43341</v>
      </c>
      <c r="J29" s="2">
        <v>43361</v>
      </c>
      <c r="K29">
        <v>9833.5</v>
      </c>
    </row>
    <row r="30" spans="1:11" x14ac:dyDescent="0.25">
      <c r="A30" t="str">
        <f>"ZDB245DDEA"</f>
        <v>ZDB245DDEA</v>
      </c>
      <c r="B30" t="str">
        <f t="shared" si="0"/>
        <v>06363391001</v>
      </c>
      <c r="C30" t="s">
        <v>15</v>
      </c>
      <c r="D30" t="s">
        <v>83</v>
      </c>
      <c r="E30" t="s">
        <v>51</v>
      </c>
      <c r="F30" s="1" t="s">
        <v>84</v>
      </c>
      <c r="G30" t="s">
        <v>85</v>
      </c>
      <c r="H30">
        <v>28470</v>
      </c>
      <c r="I30" s="2">
        <v>43354</v>
      </c>
      <c r="J30" s="2">
        <v>43718</v>
      </c>
      <c r="K30">
        <v>9189.58</v>
      </c>
    </row>
    <row r="31" spans="1:11" x14ac:dyDescent="0.25">
      <c r="A31" t="str">
        <f>"Z1B24D0B87"</f>
        <v>Z1B24D0B87</v>
      </c>
      <c r="B31" t="str">
        <f t="shared" si="0"/>
        <v>06363391001</v>
      </c>
      <c r="C31" t="s">
        <v>15</v>
      </c>
      <c r="D31" t="s">
        <v>86</v>
      </c>
      <c r="E31" t="s">
        <v>17</v>
      </c>
      <c r="F31" s="1" t="s">
        <v>87</v>
      </c>
      <c r="G31" t="s">
        <v>88</v>
      </c>
      <c r="H31">
        <v>405</v>
      </c>
      <c r="I31" s="2">
        <v>43355</v>
      </c>
      <c r="J31" s="2">
        <v>43370</v>
      </c>
      <c r="K31">
        <v>0</v>
      </c>
    </row>
    <row r="32" spans="1:11" ht="409.5" x14ac:dyDescent="0.25">
      <c r="A32" t="str">
        <f>"ZA5245F1AD"</f>
        <v>ZA5245F1AD</v>
      </c>
      <c r="B32" t="str">
        <f t="shared" si="0"/>
        <v>06363391001</v>
      </c>
      <c r="C32" t="s">
        <v>15</v>
      </c>
      <c r="D32" t="s">
        <v>89</v>
      </c>
      <c r="E32" t="s">
        <v>51</v>
      </c>
      <c r="F32" s="1" t="s">
        <v>90</v>
      </c>
      <c r="G32" t="s">
        <v>91</v>
      </c>
      <c r="H32">
        <v>6960.6</v>
      </c>
      <c r="I32" s="2">
        <v>43341</v>
      </c>
      <c r="J32" s="2">
        <v>43361</v>
      </c>
      <c r="K32">
        <v>6960.6</v>
      </c>
    </row>
    <row r="33" spans="1:11" x14ac:dyDescent="0.25">
      <c r="A33" t="str">
        <f>"Z422428101"</f>
        <v>Z422428101</v>
      </c>
      <c r="B33" t="str">
        <f t="shared" si="0"/>
        <v>06363391001</v>
      </c>
      <c r="C33" t="s">
        <v>15</v>
      </c>
      <c r="D33" t="s">
        <v>92</v>
      </c>
      <c r="E33" t="s">
        <v>17</v>
      </c>
      <c r="F33" s="1" t="s">
        <v>42</v>
      </c>
      <c r="G33" t="s">
        <v>19</v>
      </c>
      <c r="H33">
        <v>913.44</v>
      </c>
      <c r="I33" s="2">
        <v>43383</v>
      </c>
      <c r="J33" s="2">
        <v>43398</v>
      </c>
      <c r="K33">
        <v>913.44</v>
      </c>
    </row>
    <row r="34" spans="1:11" x14ac:dyDescent="0.25">
      <c r="A34" t="str">
        <f>"ZA6251F999"</f>
        <v>ZA6251F999</v>
      </c>
      <c r="B34" t="str">
        <f t="shared" si="0"/>
        <v>06363391001</v>
      </c>
      <c r="C34" t="s">
        <v>15</v>
      </c>
      <c r="D34" t="s">
        <v>93</v>
      </c>
      <c r="E34" t="s">
        <v>17</v>
      </c>
      <c r="F34" s="1" t="s">
        <v>94</v>
      </c>
      <c r="G34" t="s">
        <v>95</v>
      </c>
      <c r="H34">
        <v>450</v>
      </c>
      <c r="I34" s="2">
        <v>43390</v>
      </c>
      <c r="J34" s="2">
        <v>43404</v>
      </c>
      <c r="K34">
        <v>450</v>
      </c>
    </row>
    <row r="35" spans="1:11" x14ac:dyDescent="0.25">
      <c r="A35" t="str">
        <f>"Z8D234C5A6"</f>
        <v>Z8D234C5A6</v>
      </c>
      <c r="B35" t="str">
        <f t="shared" ref="B35:B63" si="1">"06363391001"</f>
        <v>06363391001</v>
      </c>
      <c r="C35" t="s">
        <v>15</v>
      </c>
      <c r="D35" t="s">
        <v>96</v>
      </c>
      <c r="E35" t="s">
        <v>17</v>
      </c>
      <c r="F35" s="1" t="s">
        <v>60</v>
      </c>
      <c r="G35" t="s">
        <v>61</v>
      </c>
      <c r="H35">
        <v>791.67</v>
      </c>
      <c r="I35" s="2">
        <v>43222</v>
      </c>
      <c r="J35" s="2">
        <v>43251</v>
      </c>
      <c r="K35">
        <v>791.67</v>
      </c>
    </row>
    <row r="36" spans="1:11" ht="165" x14ac:dyDescent="0.25">
      <c r="A36" t="str">
        <f>"Z8A23E1557"</f>
        <v>Z8A23E1557</v>
      </c>
      <c r="B36" t="str">
        <f t="shared" si="1"/>
        <v>06363391001</v>
      </c>
      <c r="C36" t="s">
        <v>15</v>
      </c>
      <c r="D36" t="s">
        <v>97</v>
      </c>
      <c r="E36" t="s">
        <v>17</v>
      </c>
      <c r="F36" s="1" t="s">
        <v>98</v>
      </c>
      <c r="G36" t="s">
        <v>99</v>
      </c>
      <c r="H36">
        <v>1100</v>
      </c>
      <c r="I36" s="2">
        <v>43259</v>
      </c>
      <c r="J36" s="2">
        <v>43263</v>
      </c>
      <c r="K36">
        <v>1100</v>
      </c>
    </row>
    <row r="37" spans="1:11" x14ac:dyDescent="0.25">
      <c r="A37" t="str">
        <f>"ZD42428319"</f>
        <v>ZD42428319</v>
      </c>
      <c r="B37" t="str">
        <f t="shared" si="1"/>
        <v>06363391001</v>
      </c>
      <c r="C37" t="s">
        <v>15</v>
      </c>
      <c r="D37" t="s">
        <v>100</v>
      </c>
      <c r="E37" t="s">
        <v>17</v>
      </c>
      <c r="F37" s="1" t="s">
        <v>42</v>
      </c>
      <c r="G37" t="s">
        <v>19</v>
      </c>
      <c r="H37">
        <v>4840</v>
      </c>
      <c r="I37" s="2">
        <v>43284</v>
      </c>
      <c r="J37" s="2">
        <v>43312</v>
      </c>
      <c r="K37">
        <v>4840</v>
      </c>
    </row>
    <row r="38" spans="1:11" ht="315" x14ac:dyDescent="0.25">
      <c r="A38" t="str">
        <f>"Z70261EE62"</f>
        <v>Z70261EE62</v>
      </c>
      <c r="B38" t="str">
        <f t="shared" si="1"/>
        <v>06363391001</v>
      </c>
      <c r="C38" t="s">
        <v>15</v>
      </c>
      <c r="D38" t="s">
        <v>101</v>
      </c>
      <c r="E38" t="s">
        <v>51</v>
      </c>
      <c r="F38" s="1" t="s">
        <v>102</v>
      </c>
      <c r="G38" t="s">
        <v>82</v>
      </c>
      <c r="H38">
        <v>4841.5</v>
      </c>
      <c r="I38" s="2">
        <v>43449</v>
      </c>
      <c r="J38" s="2">
        <v>43474</v>
      </c>
      <c r="K38">
        <v>0</v>
      </c>
    </row>
    <row r="39" spans="1:11" ht="90" x14ac:dyDescent="0.25">
      <c r="A39" t="str">
        <f>"Z502541E08"</f>
        <v>Z502541E08</v>
      </c>
      <c r="B39" t="str">
        <f t="shared" si="1"/>
        <v>06363391001</v>
      </c>
      <c r="C39" t="s">
        <v>15</v>
      </c>
      <c r="D39" t="s">
        <v>103</v>
      </c>
      <c r="E39" t="s">
        <v>17</v>
      </c>
      <c r="F39" s="1" t="s">
        <v>104</v>
      </c>
      <c r="G39" t="s">
        <v>105</v>
      </c>
      <c r="H39">
        <v>1350</v>
      </c>
      <c r="I39" s="2">
        <v>43391</v>
      </c>
      <c r="J39" s="2">
        <v>43404</v>
      </c>
      <c r="K39">
        <v>1350</v>
      </c>
    </row>
    <row r="40" spans="1:11" ht="409.5" x14ac:dyDescent="0.25">
      <c r="A40" t="str">
        <f>"Z6D2471673"</f>
        <v>Z6D2471673</v>
      </c>
      <c r="B40" t="str">
        <f t="shared" si="1"/>
        <v>06363391001</v>
      </c>
      <c r="C40" t="s">
        <v>15</v>
      </c>
      <c r="D40" t="s">
        <v>106</v>
      </c>
      <c r="E40" t="s">
        <v>51</v>
      </c>
      <c r="F40" s="1" t="s">
        <v>107</v>
      </c>
      <c r="G40" t="s">
        <v>108</v>
      </c>
      <c r="H40">
        <v>23251</v>
      </c>
      <c r="I40" s="2">
        <v>43370</v>
      </c>
      <c r="J40" s="2">
        <v>43390</v>
      </c>
      <c r="K40">
        <v>0</v>
      </c>
    </row>
    <row r="41" spans="1:11" ht="180" x14ac:dyDescent="0.25">
      <c r="A41" t="str">
        <f>"ZDA2563649"</f>
        <v>ZDA2563649</v>
      </c>
      <c r="B41" t="str">
        <f t="shared" si="1"/>
        <v>06363391001</v>
      </c>
      <c r="C41" t="s">
        <v>15</v>
      </c>
      <c r="D41" t="s">
        <v>109</v>
      </c>
      <c r="E41" t="s">
        <v>17</v>
      </c>
      <c r="F41" s="1" t="s">
        <v>110</v>
      </c>
      <c r="G41" t="s">
        <v>95</v>
      </c>
      <c r="H41">
        <v>280</v>
      </c>
      <c r="I41" s="2">
        <v>43416</v>
      </c>
      <c r="J41" s="2">
        <v>43417</v>
      </c>
      <c r="K41">
        <v>280</v>
      </c>
    </row>
    <row r="42" spans="1:11" ht="105" x14ac:dyDescent="0.25">
      <c r="A42" t="str">
        <f>"Z2322DC72D"</f>
        <v>Z2322DC72D</v>
      </c>
      <c r="B42" t="str">
        <f t="shared" si="1"/>
        <v>06363391001</v>
      </c>
      <c r="C42" t="s">
        <v>15</v>
      </c>
      <c r="D42" t="s">
        <v>111</v>
      </c>
      <c r="E42" t="s">
        <v>17</v>
      </c>
      <c r="F42" s="1" t="s">
        <v>112</v>
      </c>
      <c r="G42" t="s">
        <v>113</v>
      </c>
      <c r="H42">
        <v>2091</v>
      </c>
      <c r="I42" s="2">
        <v>43186</v>
      </c>
      <c r="J42" s="2">
        <v>43216</v>
      </c>
      <c r="K42">
        <v>2091</v>
      </c>
    </row>
    <row r="43" spans="1:11" ht="409.5" x14ac:dyDescent="0.25">
      <c r="A43" t="str">
        <f>"Z91256382E"</f>
        <v>Z91256382E</v>
      </c>
      <c r="B43" t="str">
        <f t="shared" si="1"/>
        <v>06363391001</v>
      </c>
      <c r="C43" t="s">
        <v>15</v>
      </c>
      <c r="D43" t="s">
        <v>114</v>
      </c>
      <c r="E43" t="s">
        <v>17</v>
      </c>
      <c r="F43" s="1" t="s">
        <v>115</v>
      </c>
      <c r="G43" t="s">
        <v>116</v>
      </c>
      <c r="H43">
        <v>340</v>
      </c>
      <c r="I43" s="2">
        <v>43432</v>
      </c>
      <c r="J43" s="2">
        <v>43434</v>
      </c>
      <c r="K43">
        <v>0</v>
      </c>
    </row>
    <row r="44" spans="1:11" ht="90" x14ac:dyDescent="0.25">
      <c r="A44" t="str">
        <f>"Z7925950CB"</f>
        <v>Z7925950CB</v>
      </c>
      <c r="B44" t="str">
        <f t="shared" si="1"/>
        <v>06363391001</v>
      </c>
      <c r="C44" t="s">
        <v>15</v>
      </c>
      <c r="D44" t="s">
        <v>117</v>
      </c>
      <c r="E44" t="s">
        <v>17</v>
      </c>
      <c r="F44" s="1" t="s">
        <v>42</v>
      </c>
      <c r="G44" t="s">
        <v>19</v>
      </c>
      <c r="H44">
        <v>819.67</v>
      </c>
      <c r="I44" s="2">
        <v>43423</v>
      </c>
      <c r="J44" s="2">
        <v>43425</v>
      </c>
      <c r="K44">
        <v>819.67</v>
      </c>
    </row>
    <row r="45" spans="1:11" ht="75" x14ac:dyDescent="0.25">
      <c r="A45" t="str">
        <f>"ZF725FE2EC"</f>
        <v>ZF725FE2EC</v>
      </c>
      <c r="B45" t="str">
        <f t="shared" si="1"/>
        <v>06363391001</v>
      </c>
      <c r="C45" t="s">
        <v>15</v>
      </c>
      <c r="D45" t="s">
        <v>118</v>
      </c>
      <c r="E45" t="s">
        <v>17</v>
      </c>
      <c r="F45" s="1" t="s">
        <v>119</v>
      </c>
      <c r="G45" t="s">
        <v>120</v>
      </c>
      <c r="H45">
        <v>1500</v>
      </c>
      <c r="I45" s="2">
        <v>43432</v>
      </c>
      <c r="J45" s="2">
        <v>43462</v>
      </c>
      <c r="K45">
        <v>0</v>
      </c>
    </row>
    <row r="46" spans="1:11" ht="165" x14ac:dyDescent="0.25">
      <c r="A46" t="str">
        <f>"ZD3266B442"</f>
        <v>ZD3266B442</v>
      </c>
      <c r="B46" t="str">
        <f t="shared" si="1"/>
        <v>06363391001</v>
      </c>
      <c r="C46" t="s">
        <v>15</v>
      </c>
      <c r="D46" t="s">
        <v>121</v>
      </c>
      <c r="E46" t="s">
        <v>17</v>
      </c>
      <c r="F46" s="1" t="s">
        <v>122</v>
      </c>
      <c r="G46" t="s">
        <v>19</v>
      </c>
      <c r="H46">
        <v>1001.9</v>
      </c>
      <c r="I46" s="2">
        <v>43490</v>
      </c>
      <c r="J46" s="2">
        <v>43496</v>
      </c>
      <c r="K46">
        <v>0</v>
      </c>
    </row>
    <row r="47" spans="1:11" ht="165" x14ac:dyDescent="0.25">
      <c r="A47" t="str">
        <f>"ZE82643C9D"</f>
        <v>ZE82643C9D</v>
      </c>
      <c r="B47" t="str">
        <f t="shared" si="1"/>
        <v>06363391001</v>
      </c>
      <c r="C47" t="s">
        <v>15</v>
      </c>
      <c r="D47" t="s">
        <v>123</v>
      </c>
      <c r="E47" t="s">
        <v>17</v>
      </c>
      <c r="F47" s="1" t="s">
        <v>98</v>
      </c>
      <c r="G47" t="s">
        <v>99</v>
      </c>
      <c r="H47">
        <v>10229</v>
      </c>
      <c r="I47" s="2">
        <v>43490</v>
      </c>
      <c r="J47" s="2">
        <v>43506</v>
      </c>
      <c r="K47">
        <v>0</v>
      </c>
    </row>
    <row r="48" spans="1:11" ht="90" x14ac:dyDescent="0.25">
      <c r="A48" t="str">
        <f>"ZF725FE2EC"</f>
        <v>ZF725FE2EC</v>
      </c>
      <c r="B48" t="str">
        <f t="shared" si="1"/>
        <v>06363391001</v>
      </c>
      <c r="C48" t="s">
        <v>15</v>
      </c>
      <c r="D48" t="s">
        <v>118</v>
      </c>
      <c r="E48" t="s">
        <v>17</v>
      </c>
      <c r="F48" s="1" t="s">
        <v>124</v>
      </c>
      <c r="G48" t="s">
        <v>125</v>
      </c>
      <c r="H48">
        <v>1500</v>
      </c>
      <c r="I48" s="2">
        <v>43433</v>
      </c>
      <c r="J48" s="2">
        <v>43447</v>
      </c>
      <c r="K48">
        <v>1500</v>
      </c>
    </row>
    <row r="49" spans="1:11" ht="210" x14ac:dyDescent="0.25">
      <c r="A49" t="str">
        <f>"ZF926645E7"</f>
        <v>ZF926645E7</v>
      </c>
      <c r="B49" t="str">
        <f t="shared" si="1"/>
        <v>06363391001</v>
      </c>
      <c r="C49" t="s">
        <v>15</v>
      </c>
      <c r="D49" t="s">
        <v>126</v>
      </c>
      <c r="E49" t="s">
        <v>17</v>
      </c>
      <c r="F49" s="1" t="s">
        <v>127</v>
      </c>
      <c r="G49" t="s">
        <v>128</v>
      </c>
      <c r="H49">
        <v>5950</v>
      </c>
      <c r="I49" s="2">
        <v>43486</v>
      </c>
      <c r="J49" s="2">
        <v>43496</v>
      </c>
      <c r="K49">
        <v>0</v>
      </c>
    </row>
    <row r="50" spans="1:11" ht="195" x14ac:dyDescent="0.25">
      <c r="A50" t="str">
        <f>"Z9B266375A"</f>
        <v>Z9B266375A</v>
      </c>
      <c r="B50" t="str">
        <f t="shared" si="1"/>
        <v>06363391001</v>
      </c>
      <c r="C50" t="s">
        <v>15</v>
      </c>
      <c r="D50" t="s">
        <v>129</v>
      </c>
      <c r="E50" t="s">
        <v>17</v>
      </c>
      <c r="F50" s="1" t="s">
        <v>130</v>
      </c>
      <c r="G50" t="s">
        <v>131</v>
      </c>
      <c r="H50">
        <v>7253.38</v>
      </c>
      <c r="I50" s="2">
        <v>43486</v>
      </c>
      <c r="J50" s="2">
        <v>43496</v>
      </c>
      <c r="K50">
        <v>0</v>
      </c>
    </row>
    <row r="51" spans="1:11" ht="409.5" x14ac:dyDescent="0.25">
      <c r="A51" t="str">
        <f>"ZDD2610AE1"</f>
        <v>ZDD2610AE1</v>
      </c>
      <c r="B51" t="str">
        <f t="shared" si="1"/>
        <v>06363391001</v>
      </c>
      <c r="C51" t="s">
        <v>15</v>
      </c>
      <c r="D51" t="s">
        <v>132</v>
      </c>
      <c r="E51" t="s">
        <v>51</v>
      </c>
      <c r="F51" s="1" t="s">
        <v>133</v>
      </c>
      <c r="G51" t="s">
        <v>108</v>
      </c>
      <c r="H51">
        <v>1905</v>
      </c>
      <c r="I51" s="2">
        <v>43449</v>
      </c>
      <c r="J51" s="2">
        <v>43474</v>
      </c>
      <c r="K51">
        <v>0</v>
      </c>
    </row>
    <row r="52" spans="1:11" ht="150" x14ac:dyDescent="0.25">
      <c r="A52" t="str">
        <f>"Z13242706A"</f>
        <v>Z13242706A</v>
      </c>
      <c r="B52" t="str">
        <f t="shared" si="1"/>
        <v>06363391001</v>
      </c>
      <c r="C52" t="s">
        <v>15</v>
      </c>
      <c r="D52" t="s">
        <v>134</v>
      </c>
      <c r="E52" t="s">
        <v>17</v>
      </c>
      <c r="F52" s="1" t="s">
        <v>135</v>
      </c>
      <c r="G52" t="s">
        <v>22</v>
      </c>
      <c r="H52">
        <v>650</v>
      </c>
      <c r="I52" s="2">
        <v>43486</v>
      </c>
      <c r="J52" s="2">
        <v>43496</v>
      </c>
      <c r="K52">
        <v>0</v>
      </c>
    </row>
    <row r="53" spans="1:11" ht="90" x14ac:dyDescent="0.25">
      <c r="A53" t="str">
        <f>"Z5D2426ECA"</f>
        <v>Z5D2426ECA</v>
      </c>
      <c r="B53" t="str">
        <f t="shared" si="1"/>
        <v>06363391001</v>
      </c>
      <c r="C53" t="s">
        <v>15</v>
      </c>
      <c r="D53" t="s">
        <v>136</v>
      </c>
      <c r="E53" t="s">
        <v>17</v>
      </c>
      <c r="F53" s="1" t="s">
        <v>42</v>
      </c>
      <c r="G53" t="s">
        <v>19</v>
      </c>
      <c r="H53">
        <v>1298.3900000000001</v>
      </c>
      <c r="I53" s="2">
        <v>43486</v>
      </c>
      <c r="J53" s="2">
        <v>43496</v>
      </c>
      <c r="K53">
        <v>0</v>
      </c>
    </row>
    <row r="54" spans="1:11" ht="150" x14ac:dyDescent="0.25">
      <c r="A54" t="str">
        <f>"ZE9242A240"</f>
        <v>ZE9242A240</v>
      </c>
      <c r="B54" t="str">
        <f t="shared" si="1"/>
        <v>06363391001</v>
      </c>
      <c r="C54" t="s">
        <v>15</v>
      </c>
      <c r="D54" t="s">
        <v>137</v>
      </c>
      <c r="E54" t="s">
        <v>17</v>
      </c>
      <c r="F54" s="1" t="s">
        <v>138</v>
      </c>
      <c r="G54" t="s">
        <v>19</v>
      </c>
      <c r="H54">
        <v>6101.56</v>
      </c>
      <c r="I54" s="2">
        <v>43493</v>
      </c>
      <c r="J54" s="2">
        <v>43524</v>
      </c>
      <c r="K54">
        <v>0</v>
      </c>
    </row>
    <row r="55" spans="1:11" ht="90" x14ac:dyDescent="0.25">
      <c r="A55" t="str">
        <f>"ZA0255A53B"</f>
        <v>ZA0255A53B</v>
      </c>
      <c r="B55" t="str">
        <f t="shared" si="1"/>
        <v>06363391001</v>
      </c>
      <c r="C55" t="s">
        <v>15</v>
      </c>
      <c r="D55" t="s">
        <v>139</v>
      </c>
      <c r="E55" t="s">
        <v>17</v>
      </c>
      <c r="F55" s="1" t="s">
        <v>140</v>
      </c>
      <c r="G55" t="s">
        <v>141</v>
      </c>
      <c r="H55">
        <v>1301.4000000000001</v>
      </c>
      <c r="I55" s="2">
        <v>43486</v>
      </c>
      <c r="J55" s="2">
        <v>43511</v>
      </c>
      <c r="K55">
        <v>0</v>
      </c>
    </row>
    <row r="56" spans="1:11" ht="409.5" x14ac:dyDescent="0.25">
      <c r="A56" t="str">
        <f>"ZF220E70E3"</f>
        <v>ZF220E70E3</v>
      </c>
      <c r="B56" t="str">
        <f t="shared" si="1"/>
        <v>06363391001</v>
      </c>
      <c r="C56" t="s">
        <v>15</v>
      </c>
      <c r="D56" t="s">
        <v>142</v>
      </c>
      <c r="E56" t="s">
        <v>51</v>
      </c>
      <c r="F56" s="1" t="s">
        <v>143</v>
      </c>
      <c r="G56" t="s">
        <v>144</v>
      </c>
      <c r="H56">
        <v>23174</v>
      </c>
      <c r="I56" s="2">
        <v>43461</v>
      </c>
      <c r="J56" s="2">
        <v>43496</v>
      </c>
      <c r="K56">
        <v>0</v>
      </c>
    </row>
    <row r="57" spans="1:11" ht="135" x14ac:dyDescent="0.25">
      <c r="A57" t="str">
        <f>"Z57266AF45"</f>
        <v>Z57266AF45</v>
      </c>
      <c r="B57" t="str">
        <f t="shared" si="1"/>
        <v>06363391001</v>
      </c>
      <c r="C57" t="s">
        <v>15</v>
      </c>
      <c r="D57" t="s">
        <v>145</v>
      </c>
      <c r="E57" t="s">
        <v>17</v>
      </c>
      <c r="F57" s="1" t="s">
        <v>146</v>
      </c>
      <c r="G57" t="s">
        <v>147</v>
      </c>
      <c r="H57">
        <v>1200</v>
      </c>
      <c r="I57" s="2">
        <v>43481</v>
      </c>
      <c r="J57" s="2">
        <v>43511</v>
      </c>
      <c r="K57">
        <v>0</v>
      </c>
    </row>
    <row r="58" spans="1:11" ht="90" x14ac:dyDescent="0.25">
      <c r="A58" t="str">
        <f>"Z042664E62"</f>
        <v>Z042664E62</v>
      </c>
      <c r="B58" t="str">
        <f t="shared" si="1"/>
        <v>06363391001</v>
      </c>
      <c r="C58" t="s">
        <v>15</v>
      </c>
      <c r="D58" t="s">
        <v>148</v>
      </c>
      <c r="E58" t="s">
        <v>17</v>
      </c>
      <c r="F58" s="1" t="s">
        <v>42</v>
      </c>
      <c r="G58" t="s">
        <v>19</v>
      </c>
      <c r="H58">
        <v>818</v>
      </c>
      <c r="I58" s="2">
        <v>43461</v>
      </c>
      <c r="J58" s="2">
        <v>43469</v>
      </c>
      <c r="K58">
        <v>0</v>
      </c>
    </row>
    <row r="59" spans="1:11" ht="409.5" x14ac:dyDescent="0.25">
      <c r="A59" t="str">
        <f>"Z342575FBA"</f>
        <v>Z342575FBA</v>
      </c>
      <c r="B59" t="str">
        <f t="shared" si="1"/>
        <v>06363391001</v>
      </c>
      <c r="C59" t="s">
        <v>15</v>
      </c>
      <c r="D59" t="s">
        <v>149</v>
      </c>
      <c r="E59" t="s">
        <v>51</v>
      </c>
      <c r="F59" s="1" t="s">
        <v>150</v>
      </c>
      <c r="G59" t="s">
        <v>151</v>
      </c>
      <c r="H59">
        <v>776.9</v>
      </c>
      <c r="I59" s="2">
        <v>43442</v>
      </c>
      <c r="J59" s="2">
        <v>43474</v>
      </c>
      <c r="K59">
        <v>0</v>
      </c>
    </row>
    <row r="60" spans="1:11" ht="150" x14ac:dyDescent="0.25">
      <c r="A60" t="str">
        <f>"Z8B2663ECE"</f>
        <v>Z8B2663ECE</v>
      </c>
      <c r="B60" t="str">
        <f t="shared" si="1"/>
        <v>06363391001</v>
      </c>
      <c r="C60" t="s">
        <v>15</v>
      </c>
      <c r="D60" t="s">
        <v>152</v>
      </c>
      <c r="E60" t="s">
        <v>17</v>
      </c>
      <c r="F60" s="1" t="s">
        <v>153</v>
      </c>
      <c r="G60" t="s">
        <v>19</v>
      </c>
      <c r="H60">
        <v>8208.83</v>
      </c>
      <c r="I60" s="2">
        <v>43521</v>
      </c>
      <c r="J60" s="2">
        <v>43554</v>
      </c>
      <c r="K60">
        <v>0</v>
      </c>
    </row>
    <row r="61" spans="1:11" ht="180" x14ac:dyDescent="0.25">
      <c r="A61" t="str">
        <f>"Z8B2663ECE"</f>
        <v>Z8B2663ECE</v>
      </c>
      <c r="B61" t="str">
        <f t="shared" si="1"/>
        <v>06363391001</v>
      </c>
      <c r="C61" t="s">
        <v>15</v>
      </c>
      <c r="D61" t="s">
        <v>154</v>
      </c>
      <c r="E61" t="s">
        <v>17</v>
      </c>
      <c r="F61" s="1" t="s">
        <v>110</v>
      </c>
      <c r="G61" t="s">
        <v>95</v>
      </c>
      <c r="H61">
        <v>8000</v>
      </c>
      <c r="I61" s="2">
        <v>43493</v>
      </c>
      <c r="J61" s="2">
        <v>43524</v>
      </c>
      <c r="K61">
        <v>0</v>
      </c>
    </row>
    <row r="62" spans="1:11" ht="135" x14ac:dyDescent="0.25">
      <c r="A62" t="str">
        <f>"76422990A5"</f>
        <v>76422990A5</v>
      </c>
      <c r="B62" t="str">
        <f t="shared" si="1"/>
        <v>06363391001</v>
      </c>
      <c r="C62" t="s">
        <v>15</v>
      </c>
      <c r="D62" t="s">
        <v>155</v>
      </c>
      <c r="E62" t="s">
        <v>47</v>
      </c>
      <c r="F62" s="1" t="s">
        <v>156</v>
      </c>
      <c r="G62" t="s">
        <v>157</v>
      </c>
      <c r="H62">
        <v>0</v>
      </c>
      <c r="I62" s="2">
        <v>43384</v>
      </c>
      <c r="J62" s="2">
        <v>44561</v>
      </c>
      <c r="K62">
        <v>0</v>
      </c>
    </row>
    <row r="63" spans="1:11" ht="409.5" x14ac:dyDescent="0.25">
      <c r="A63" t="str">
        <f>"7677621D44"</f>
        <v>7677621D44</v>
      </c>
      <c r="B63" t="str">
        <f t="shared" si="1"/>
        <v>06363391001</v>
      </c>
      <c r="C63" t="s">
        <v>15</v>
      </c>
      <c r="D63" t="s">
        <v>158</v>
      </c>
      <c r="E63" t="s">
        <v>51</v>
      </c>
      <c r="F63" s="1" t="s">
        <v>159</v>
      </c>
      <c r="H63">
        <v>0</v>
      </c>
      <c r="K6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basilicata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2019-01-29T14:48:09Z</dcterms:created>
  <dcterms:modified xsi:type="dcterms:W3CDTF">2019-01-29T15:12:43Z</dcterms:modified>
</cp:coreProperties>
</file>