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calabria" sheetId="1" r:id="rId1"/>
  </sheets>
  <calcPr calcId="145621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</calcChain>
</file>

<file path=xl/sharedStrings.xml><?xml version="1.0" encoding="utf-8"?>
<sst xmlns="http://schemas.openxmlformats.org/spreadsheetml/2006/main" count="340" uniqueCount="186">
  <si>
    <t>Agenzia delle Entrate</t>
  </si>
  <si>
    <t>CF 06363391001</t>
  </si>
  <si>
    <t>Contratti di forniture, beni e servizi</t>
  </si>
  <si>
    <t>Anno 2018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</si>
  <si>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</si>
  <si>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</si>
  <si>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</si>
  <si>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</si>
  <si>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</si>
  <si>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</si>
  <si>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</si>
  <si>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</si>
  <si>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</si>
  <si>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</si>
  <si>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</si>
  <si>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Calabria</t>
  </si>
  <si>
    <t xml:space="preserve"> FORNITURA CARTA PER ELIMINACODE UT PAOLA</t>
  </si>
  <si>
    <t>23-AFFIDAMENTO IN ECONOMIA - AFFIDAMENTO DIRETTO</t>
  </si>
  <si>
    <t xml:space="preserve">SIGMA S.P.A. (CF: 01590580443)
</t>
  </si>
  <si>
    <t>SIGMA S.P.A. (CF: 01590580443)</t>
  </si>
  <si>
    <t>Fornitura Buoni pasto elettronici Uffici DR Calabria</t>
  </si>
  <si>
    <t>26-AFFIDAMENTO DIRETTO IN ADESIONE AD ACCORDO QUADRO/CONVENZIONE</t>
  </si>
  <si>
    <t xml:space="preserve">DAY RISTOSERVICE S.P.A. (CF: 03543000370)
</t>
  </si>
  <si>
    <t>DAY RISTOSERVICE S.P.A. (CF: 03543000370)</t>
  </si>
  <si>
    <t>Lavori di manutenzione straordinaria degli impianti elettrici DP Reggio Calabria</t>
  </si>
  <si>
    <t xml:space="preserve">IN - TENSIONE S.R.L. (CF: 02254160795)
</t>
  </si>
  <si>
    <t>IN - TENSIONE S.R.L. (CF: 02254160795)</t>
  </si>
  <si>
    <t>Lavori di adeguamento locali siti in Belvedere Marittimo Sportello Decentrato</t>
  </si>
  <si>
    <t xml:space="preserve">G.R. DECOR DI RINALDI GINO (CF: RNLGNI73P01Z112J)
</t>
  </si>
  <si>
    <t>G.R. DECOR DI RINALDI GINO (CF: RNLGNI73P01Z112J)</t>
  </si>
  <si>
    <t>LAVORI MANUTENZIONE CALDAIA UPT CATANZARO</t>
  </si>
  <si>
    <t xml:space="preserve">EUROIMPIANTI SUD DI METALLO UMBERTO (CF: MTLMRT68E13D086R)
</t>
  </si>
  <si>
    <t>EUROIMPIANTI SUD DI METALLO UMBERTO (CF: MTLMRT68E13D086R)</t>
  </si>
  <si>
    <t>Lavori manutenzione impianto di riscaldamento COP Pescara 41 Bis</t>
  </si>
  <si>
    <t>Lavori relativi alla realizzazione di numero 6 punti rete DP di CZ</t>
  </si>
  <si>
    <t xml:space="preserve">Copy System Service SRL (CF: 01291360806)
</t>
  </si>
  <si>
    <t>Copy System Service SRL (CF: 01291360806)</t>
  </si>
  <si>
    <t>Lavori e forniture presso varie sedi della DR Calabria</t>
  </si>
  <si>
    <t xml:space="preserve">Tecnosystem Snc di carolei G. &amp; C. (CF: FCULSU68M48G331Y)
</t>
  </si>
  <si>
    <t>Tecnosystem Snc di carolei G. &amp; C. (CF: FCULSU68M48G331Y)</t>
  </si>
  <si>
    <t>NOLEGGIO N.8 FOTOCOPIATORI PER ALCUNI UFFICI DELLA DR CALABRIA</t>
  </si>
  <si>
    <t xml:space="preserve">OLIVETTI SPA (CF: 02298700010)
</t>
  </si>
  <si>
    <t>OLIVETTI SPA (CF: 02298700010)</t>
  </si>
  <si>
    <t>Lavori di riparazione barriere automatiche presso immobili sede DR Calabria e UPT Catanzaro</t>
  </si>
  <si>
    <t xml:space="preserve">GR Ingressi automatici srl (CF: 03244690792)
</t>
  </si>
  <si>
    <t>GR Ingressi automatici srl (CF: 03244690792)</t>
  </si>
  <si>
    <t>Manutenzione fabbricati presso UPT Catnzaro</t>
  </si>
  <si>
    <t xml:space="preserve">EDIL 64 DI ANTONIO TORCASIO (CF: 03261780799)
</t>
  </si>
  <si>
    <t>EDIL 64 DI ANTONIO TORCASIO (CF: 03261780799)</t>
  </si>
  <si>
    <t>Fornitura gas naturale per alcuni uffici periferici della DR Calabria</t>
  </si>
  <si>
    <t xml:space="preserve">Energetic spa (CF: 00875940793)
</t>
  </si>
  <si>
    <t>Energetic spa (CF: 00875940793)</t>
  </si>
  <si>
    <t>Fornitura, stampa e consegna prodotti tipografici di uso comune per DR Calabria e Uffici dipendenti</t>
  </si>
  <si>
    <t>22-PROCEDURA NEGOZIATA DERIVANTE DA AVVISI CON CUI SI INDICE LA GARA</t>
  </si>
  <si>
    <t xml:space="preserve">AG.Stampa ADT GROUP PRESS EDITORI srl (CF: 02645780780)
ARTEMISIA service (CF: 03142230782)
BITPRINT (CF: 03234910788)
Graficherre sas di Francesco Raffaele &amp; c. (CF: 02630270797)
INDUSTRIE Grafiche GUIDO SRL (CF: 03290950785)
</t>
  </si>
  <si>
    <t>Graficherre sas di Francesco Raffaele &amp; c. (CF: 02630270797)</t>
  </si>
  <si>
    <t>Servizio di verifica impianti elettrici di messa a terra contro le scariche atmosferiche presso le sedi degli Uffici della DR Calabria</t>
  </si>
  <si>
    <t xml:space="preserve">ELLESSE SRL (CF: 02832880799)
SAEMA S.R.L. (CF: 03317700791)
SAFETY SYSTEMS SRL (CF: 02377960782)
SOVERINO IMPIANTI SRL (CF: 01903580791)
TUVI srl (CF: 03108040787)
</t>
  </si>
  <si>
    <t>SAFETY SYSTEMS SRL (CF: 02377960782)</t>
  </si>
  <si>
    <t>Indagine tecnica conoscitiva per individuazione perdita d'acqua presso immobile DP Cosenza</t>
  </si>
  <si>
    <t>Fornitura e messa in opera di n.2 estrattori di aria presso immobile Via Lombardi CZ</t>
  </si>
  <si>
    <t>Riparazione perdita d'acqua sull'impianto di climatizzazione installato presso la DP di Cosenza</t>
  </si>
  <si>
    <t>AttivitÃ  di formazione ed aggiornamento</t>
  </si>
  <si>
    <t xml:space="preserve">EXITONE S.P.A. (CF: 07874490019)
</t>
  </si>
  <si>
    <t>EXITONE S.P.A. (CF: 07874490019)</t>
  </si>
  <si>
    <t>Fornitura energia elettrica Uffici Direzione Regionale della Calabria</t>
  </si>
  <si>
    <t xml:space="preserve"> Acquisto n.1 Retrofiting Orfeo e n.2 Argo Mini Lan per sistema eliminacode Argo</t>
  </si>
  <si>
    <t>Ispezione e disotturazione  condotte acque DR Calabria - Catanzaro-</t>
  </si>
  <si>
    <t xml:space="preserve">SANDRO GRECO SRL (CF: 02483860793)
</t>
  </si>
  <si>
    <t>SANDRO GRECO SRL (CF: 02483860793)</t>
  </si>
  <si>
    <t>Noleggio n.2 fotocopiatori per Ufficio Territoriale di Paola</t>
  </si>
  <si>
    <t>Inteventi manutenzione extra canone su impianti elettrici presso alcune sedi della Dr Calabria</t>
  </si>
  <si>
    <t>Interventi manutenzione extra canone su alcuni impianti elevatori presso alcune sedi dell DR Calabria</t>
  </si>
  <si>
    <t>Intervento di riparazione strumentazione Leica in uso  all'ufficio Provinciale del territorio di Catanzaro</t>
  </si>
  <si>
    <t xml:space="preserve">Leica Geosystems SpA (CF: 12090330155)
</t>
  </si>
  <si>
    <t>Leica Geosystems SpA (CF: 12090330155)</t>
  </si>
  <si>
    <t>Riconnessione apparato eliminacode  presso DP Cosenza - UPT</t>
  </si>
  <si>
    <t>Pubblicazione avviso IL GIORNALE di CALABRIA</t>
  </si>
  <si>
    <t xml:space="preserve">Calabria Media srl (CF: 03143990798)
</t>
  </si>
  <si>
    <t>Calabria Media srl (CF: 03143990798)</t>
  </si>
  <si>
    <t>Pubblicazione avviso Il quotidiano del Sud</t>
  </si>
  <si>
    <t xml:space="preserve">PUBLIFAST SRL (CF: 02468820788)
</t>
  </si>
  <si>
    <t>PUBLIFAST SRL (CF: 02468820788)</t>
  </si>
  <si>
    <t>Fornitira e consegna n.3 coppe Concorso Fisco e Scuola</t>
  </si>
  <si>
    <t xml:space="preserve">Vitaliano Minicelli (CF: mncvln71m27c352s)
</t>
  </si>
  <si>
    <t>Vitaliano Minicelli (CF: mncvln71m27c352s)</t>
  </si>
  <si>
    <t>Fornitura e consegna n.30 zaini Concorso Fisco &amp; Scuola</t>
  </si>
  <si>
    <t xml:space="preserve">Graficherre sas di Francesco Raffaele &amp; c. (CF: 02630270797)
</t>
  </si>
  <si>
    <t>Servizio di interpretariato presso Dr Calabria</t>
  </si>
  <si>
    <t xml:space="preserve">Palmieri Giuseppina (CF: PLMGPP86M52B774N)
</t>
  </si>
  <si>
    <t>Palmieri Giuseppina (CF: PLMGPP86M52B774N)</t>
  </si>
  <si>
    <t>Acquisto arredi a norma</t>
  </si>
  <si>
    <t xml:space="preserve">Mantuano Demetrio Antonio (CF: mntdtr73H13H224R)
</t>
  </si>
  <si>
    <t>Mantuano Demetrio Antonio (CF: mntdtr73H13H224R)</t>
  </si>
  <si>
    <t>Affidamento incarico di consulenza dinanzi Corte d'Appello CZ</t>
  </si>
  <si>
    <t xml:space="preserve">Giuseppina Procopio (CF: PRCGPP67R66C352P)
</t>
  </si>
  <si>
    <t>Giuseppina Procopio (CF: PRCGPP67R66C352P)</t>
  </si>
  <si>
    <t>riparazione e sistemazione tapparelle presso immobile DP di Reggio Calabria</t>
  </si>
  <si>
    <t xml:space="preserve">siclari serramenti srl (CF: 02765720806)
</t>
  </si>
  <si>
    <t>siclari serramenti srl (CF: 02765720806)</t>
  </si>
  <si>
    <t>Lavori vari presso Direzione Regionale della Calabria e uffici periferici</t>
  </si>
  <si>
    <t>Servizio di portierato,reception e collegamento impianti antrintrusione preeso  alcune sedi dell'Agenzia delle Entrate - Uffici di Catanzaro</t>
  </si>
  <si>
    <t xml:space="preserve">CON.SER.SRL (CF: 02515070809)
I.V. SECURITY AGENCY srl (CF: 03441350786)
Istituto di Vigilanza  ASSIPOL SRL (CF: 02657300782)
Istituto di Vigilanza Europol s.r.l. (CF: 02100310800)
Pol Service srl (CF: 03149710794)
</t>
  </si>
  <si>
    <t>I.V. SECURITY AGENCY srl (CF: 03441350786)</t>
  </si>
  <si>
    <t>Servizio di portierato ,reception e collegamento impianti antintrusione presso alcune sedi dell'agenzia delle Entrate Uffici di Reggio Calabria</t>
  </si>
  <si>
    <t xml:space="preserve">CON.SER. srl (CF: 02515060800)
I.V. SECURITY AGENCY srl (CF: 03441350786)
Istituto di Vigilanza  ASSIPOL SRL (CF: 02657300782)
Istituto di Vigilanza Europol s.r.l. (CF: 02100310800)
Istituto di vigilanza privata " LA TORPEDINE SRL " (CF: 02479150787)
</t>
  </si>
  <si>
    <t>CON.SER. srl (CF: 02515060800)</t>
  </si>
  <si>
    <t>Intervento di manutenzione non programmato impianto climatizzazione installato presso immobile DR Calabria - Catanzaro -</t>
  </si>
  <si>
    <t xml:space="preserve">DAIKIN AIR CONDIZIONING ITALY SPA (CF: 03667970283)
</t>
  </si>
  <si>
    <t>DAIKIN AIR CONDIZIONING ITALY SPA (CF: 03667970283)</t>
  </si>
  <si>
    <t>Carta di Credito  Corporate Central Billing</t>
  </si>
  <si>
    <t xml:space="preserve">NEXI PAYMENTS S.P.A. (giÃ  CARTASI SPA) (CF: 04107060966)
</t>
  </si>
  <si>
    <t>NEXI PAYMENTS S.P.A. (giÃ  CARTASI SPA) (CF: 04107060966)</t>
  </si>
  <si>
    <t>Acquisizione servizio facchinaggio, trasporto e trasloco a ridotto impatto ambientale presso le sedi della DR Calabria</t>
  </si>
  <si>
    <t xml:space="preserve">BELMONTE TRAPSORTI E TRRASLOCHI (CF: 02261210807)
Capogreco Traslochi di Capogreco Giuseppe (CF: cprgpp62c21i725t)
CM AMBIENTE srl (CF: 02733370791)
Fratelli Piperno srl (CF: 03533860791)
Traslochi F.lli Fulciniti srl (CF: 02373900790)
</t>
  </si>
  <si>
    <t>Fratelli Piperno srl (CF: 03533860791)</t>
  </si>
  <si>
    <t>Intervento riparazione e ripristino impianto antintrusione presso Immobile DR Calabria</t>
  </si>
  <si>
    <t xml:space="preserve">dielettra srl (CF: 00494270796)
</t>
  </si>
  <si>
    <t>dielettra srl (CF: 00494270796)</t>
  </si>
  <si>
    <t>Lavori di adeguamento  presso immobili UT Lamezia terme e UPT Catanzaro</t>
  </si>
  <si>
    <t xml:space="preserve">EDIL 64 DI Antonio Torcasio (CF: trcntn64t12f888k)
</t>
  </si>
  <si>
    <t>EDIL 64 DI Antonio Torcasio (CF: trcntn64t12f888k)</t>
  </si>
  <si>
    <t>Rimozione e sostituzione vetro presso DP Cosenza</t>
  </si>
  <si>
    <t xml:space="preserve">Carpenteria metallica di Algieri Pasquale (CF: lgrpql60s14h565W)
</t>
  </si>
  <si>
    <t>Carpenteria metallica di Algieri Pasquale (CF: lgrpql60s14h565W)</t>
  </si>
  <si>
    <t>lavori di manutenzione impianti di climatizzazione presso alcune sedi di uffici dipendenti DR Calabria</t>
  </si>
  <si>
    <t xml:space="preserve">COSTRUZIONI EDILI 2001 (CF: 01950100790)
DA.MA. IMPIANTI SRL (CF: 02698090798)
EDIL TERMICA SRL (CF: 02464890785)
Giordano srl (CF: 00893940783)
I.T.E.C. srl (CF: 02993910799)
</t>
  </si>
  <si>
    <t>I.T.E.C. srl (CF: 02993910799)</t>
  </si>
  <si>
    <t>MANUTENZIONE IMPIANTI TECNOLOGICI PRESSO ALCUNE SEDI DR CALABRIA</t>
  </si>
  <si>
    <t xml:space="preserve">C.S.A. S.R.L. (CF: 02489020798)
</t>
  </si>
  <si>
    <t>C.S.A. S.R.L. (CF: 02489020798)</t>
  </si>
  <si>
    <t>Realizzazione mini stazione di pompaggio presso Dp Reggio Calabria</t>
  </si>
  <si>
    <t xml:space="preserve">CO.GE.PO. SRL  (CF: 02459250805)
</t>
  </si>
  <si>
    <t>CO.GE.PO. SRL  (CF: 02459250805)</t>
  </si>
  <si>
    <t>Fornitura pezzi mobili UUPP TT DR Calabria</t>
  </si>
  <si>
    <t xml:space="preserve">Istituto Poligrafico e Zecca dello Stato  (CF: 00399810589)
</t>
  </si>
  <si>
    <t>Istituto Poligrafico e Zecca dello Stato  (CF: 00399810589)</t>
  </si>
  <si>
    <t>Fornitura ed installazione  sistemi controllo accessi presso alcune sedi periferiche  della DR Calabria</t>
  </si>
  <si>
    <t xml:space="preserve">SOLARI DI UDINE S.P.A. (CF: 01847860309)
</t>
  </si>
  <si>
    <t>SOLARI DI UDINE S.P.A. (CF: 01847860309)</t>
  </si>
  <si>
    <t>Fornitura componenti per sistema eliminacode presso la DP di Vibo Valentia</t>
  </si>
  <si>
    <t>Servizi di ingegneria  progettazione esecutiva adeguamento impianti elettrici ed antincendio,  certificato di prevenzione incendi,  DR Calabria</t>
  </si>
  <si>
    <t>08-AFFIDAMENTO IN ECONOMIA - COTTIMO FIDUCIARIO</t>
  </si>
  <si>
    <t xml:space="preserve">Debora Ariosto (CF: rstdbr78r45h224d)
Fedele Domenico Antonio (CF: FDLDNC67C14I132U)
Fragale Pietro (CF: frgptr72t03m208l)
Isabello Danilo (CF: sbldnl77r21c352a)
Salvatore Cuffaro (CF: cffsvt76s23c352d)
</t>
  </si>
  <si>
    <t>Salvatore Cuffaro (CF: cffsvt76s23c352d)</t>
  </si>
  <si>
    <t>Acquisto n.1 buono libri  Concorso Fisco e Scuola</t>
  </si>
  <si>
    <t xml:space="preserve">Kroton Libri SAS di Cosco Umberto (CF: 03095880799)
</t>
  </si>
  <si>
    <t>Kroton Libri SAS di Cosco Umberto (CF: 03095880799)</t>
  </si>
  <si>
    <t>Fornitura e consegna beni ed attrezzature primo soccorso per Dr Calabria e uffici periferici</t>
  </si>
  <si>
    <t xml:space="preserve">All Office di Perrone Patrizia (CF: PRRPRZ71B66C352E)
Cangemi srl cr (CF: 02772600801)
F.A.I.T. srl (CF: 00164050783)
GECOSTORE SRL (CF: 03368310789)
POLICARO SRL (CF: 02801240793)
</t>
  </si>
  <si>
    <t>Cangemi srl cr (CF: 02772600801)</t>
  </si>
  <si>
    <t>Affidamento servizi di ingegneria riguardanti la progettazione definitiva ed esecutiva ed acquisizioni autorizzazioni</t>
  </si>
  <si>
    <t xml:space="preserve">Catanoso Margherita (CF: ctnmgh64b57f888o)
Galizia Vincenzo (CF: glzvcn64s27f205f)
Mirabello Francecso (CF: mrbfnc84b19f537p)
Professione Progetti di Isabella Pellicone (CF: pllsll83r55h224s)
Riccio Demetrio (CF: rccdtr68e04h224j)
</t>
  </si>
  <si>
    <t>Professione Progetti di Isabella Pellicone (CF: pllsll83r55h224s)</t>
  </si>
  <si>
    <t>Affidamento lavori per completamneto installazione sistemi di controllo accessi</t>
  </si>
  <si>
    <t xml:space="preserve">ATON TECHNOLOGY srl (CF: 06144550966)
</t>
  </si>
  <si>
    <t>ATON TECHNOLOGY srl (CF: 06144550966)</t>
  </si>
  <si>
    <t>Fornitura Argo Mini Lan per Ufficio Territoriale di Lamezia Terme</t>
  </si>
  <si>
    <t xml:space="preserve">SIGMA SPA (CF: 01590680443)
</t>
  </si>
  <si>
    <t>SIGMA SPA (CF: 01590680443)</t>
  </si>
  <si>
    <t>Fornitura  carta vergine e riciclata formato A/4 e A/3 per stampanti e fotocopiatrici  per DR calabria e Uffici periferici</t>
  </si>
  <si>
    <t xml:space="preserve">ARTEMISIA service (CF: 03142230782)
Maya sas di Fiorillo Valeria &amp; C. (CF: 03032980793)
Office Center di Paolo Citriniti (CF: ctrpla81p13c352X)
SI.EL.CO SRL (CF: 00614130128)
VEMAR DI ANTONELLO VENTRE &amp; C.S.A.S (CF: 00825000763)
</t>
  </si>
  <si>
    <t>SI.EL.CO SRL (CF: 00614130128)</t>
  </si>
  <si>
    <t>Abbonamento on line quotidiano Gazzetta del Sud</t>
  </si>
  <si>
    <t xml:space="preserve">SOCIETA' EDITRICE SUD SPA (CF: 00072240831)
</t>
  </si>
  <si>
    <t>SOCIETA' EDITRICE SUD SPA (CF: 00072240831)</t>
  </si>
  <si>
    <t>Interventi ripristino impianto antintrusione e realizzazione linea cablata presso UPT Catanzaro</t>
  </si>
  <si>
    <t xml:space="preserve">2P Elettronica di Pisani Pasquale (CF: PSNPQL62A04G034P)
</t>
  </si>
  <si>
    <t>2P Elettronica di Pisani Pasquale (CF: PSNPQL62A04G034P)</t>
  </si>
  <si>
    <t>Manutenzione  periodica macchina clima AISIN Mod. AWGP560E1 - NWN, installata presso lâ€™immobili Corso Umberto in Vibo Valentia, sede della Direzione Provinciale</t>
  </si>
  <si>
    <t xml:space="preserve">I.T.E.S SRL  (CF: 02798650798)
</t>
  </si>
  <si>
    <t>I.T.E.S SRL  (CF: 02798650798)</t>
  </si>
  <si>
    <t>LAVORI DI ADEGUAMENTO DELL'IMMOBILE "PALAZZO GALLO" SITO IN CASTROVILLARI DA DESTINARE A SEDE DELL'UFFICIO TERRITORIALE</t>
  </si>
  <si>
    <t xml:space="preserve">ADUEPI SRL (CF: 03037390782)
COSTRUZIONI SRL (CF: 03336440783)
CPR PROGETTI SRL (CF: 02487340784)
I.T.E.C. srl (CF: 02993910799)
</t>
  </si>
  <si>
    <t>Fornitura e consegna di materiale di consumo per stampanti a ridotto impatto ambientale, per le sedi della Direzione Regionale della Calabria</t>
  </si>
  <si>
    <t xml:space="preserve">BP Management (CF: 02933380798)
</t>
  </si>
  <si>
    <t>LAVORI NECESSARI AL COMPLETAMENTO DELL'INSTALLAZIONE DI N.8 SISTEMI DI CONTROLLO ACCESSI CON APRIPORTA A DUE TESTINE CON AUTENTICAZIONE CON CARTE CNS (BADGE UFFICI), DA EFFETTUARSI PRESSO ALCUNE SEDI DELL'AGENZIA</t>
  </si>
  <si>
    <t xml:space="preserve">EMMEQUADRO SRL (CF: 02988230781)
LUXMI SRL (CF: 03594720793)
MAP SRLS (CF: 03324470784)
STEM SRL (CF: 02110920796)
</t>
  </si>
  <si>
    <t>Fornitura di carta per stampanti e fotocopiatrici, formato A4 e A3, vergine e riciclata, per la Direzione Regionale della Calabria e gli altri uffici</t>
  </si>
  <si>
    <t xml:space="preserve">ATTISANOGRAFIA (CF: 00554790808)
DIDACTA SERVICE S.R.L. (CF: 01959430792)
NEW CARTOSYSTEM srl (CF: 03282480783)
REAL S.A.S. DI VALLONE RENATO &amp; C. (CF: 03333740789)
</t>
  </si>
  <si>
    <t>FORNITURA, CONSEGNA E POSA IN OPERA DI ELEMENTI DI ARREDO PER UFFICIO PER LE ESIGENZE DELLA DR CALABRIA E DI ALCUNI UFFICI DIPENDENTI</t>
  </si>
  <si>
    <t xml:space="preserve">acieffe arredi srl (CF: 02619550797)
CONFORTI ARREDAMENTI SAS (CF: 02431100789)
GIMAL SRL (CF: 02607710809)
MONDO ARREDAMENTI DI LAMBRE' FRANCESCO (CF: 02282210786)
</t>
  </si>
  <si>
    <t>Fornitura articoli di cancelleria e altro materiale di consumo per ufficio per DR Calabria ed uffici periferici</t>
  </si>
  <si>
    <t xml:space="preserve">Ambrosio Carmine (CF: mbrcmn71e31c352f)
Centro Ufficio snc (CF: 02166090791)
MPL Office di Arioldi Pasqualino (CF: rdlpql71r05f537f)
Paper  Toys di Ceci Antonio (CF: ccentn83d28c349k)
Spazio Ufficio di Francesco Morabito (CF: mrbfnc71e01h224i)
</t>
  </si>
  <si>
    <t>Spazio Ufficio di Francesco Morabito (CF: mrbfnc71e01h224i)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</si>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</sst>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F6" sqref="F6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185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"Z182270B7D"</f>
        <v>Z182270B7D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255</v>
      </c>
      <c r="I3" s="2">
        <v>43153</v>
      </c>
      <c r="J3" s="2">
        <v>43172</v>
      </c>
      <c r="K3">
        <v>255</v>
      </c>
    </row>
    <row r="4" spans="1:11" x14ac:dyDescent="0.25">
      <c r="A4" t="str">
        <f>"734713037A"</f>
        <v>734713037A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2867476.41</v>
      </c>
      <c r="I4" s="2">
        <v>43101</v>
      </c>
      <c r="J4" s="2">
        <v>44196</v>
      </c>
      <c r="K4">
        <v>758895.92</v>
      </c>
    </row>
    <row r="5" spans="1:11" x14ac:dyDescent="0.25">
      <c r="A5" t="str">
        <f>"Z6421F9378"</f>
        <v>Z6421F9378</v>
      </c>
      <c r="B5" t="str">
        <f t="shared" si="0"/>
        <v>06363391001</v>
      </c>
      <c r="C5" t="s">
        <v>15</v>
      </c>
      <c r="D5" t="s">
        <v>24</v>
      </c>
      <c r="E5" t="s">
        <v>17</v>
      </c>
      <c r="F5" s="1" t="s">
        <v>25</v>
      </c>
      <c r="G5" t="s">
        <v>26</v>
      </c>
      <c r="H5">
        <v>1650</v>
      </c>
      <c r="I5" s="2">
        <v>43137</v>
      </c>
      <c r="J5" s="2">
        <v>43152</v>
      </c>
      <c r="K5">
        <v>1650</v>
      </c>
    </row>
    <row r="6" spans="1:11" x14ac:dyDescent="0.25">
      <c r="A6" t="str">
        <f>"ZEE2256B9A"</f>
        <v>ZEE2256B9A</v>
      </c>
      <c r="B6" t="str">
        <f t="shared" si="0"/>
        <v>06363391001</v>
      </c>
      <c r="C6" t="s">
        <v>15</v>
      </c>
      <c r="D6" t="s">
        <v>27</v>
      </c>
      <c r="E6" t="s">
        <v>17</v>
      </c>
      <c r="F6" s="1" t="s">
        <v>28</v>
      </c>
      <c r="G6" t="s">
        <v>29</v>
      </c>
      <c r="H6">
        <v>7500</v>
      </c>
      <c r="I6" s="2">
        <v>43157</v>
      </c>
      <c r="J6" s="2">
        <v>43182</v>
      </c>
      <c r="K6">
        <v>7500</v>
      </c>
    </row>
    <row r="7" spans="1:11" x14ac:dyDescent="0.25">
      <c r="A7" t="str">
        <f>"Z7B225595A"</f>
        <v>Z7B225595A</v>
      </c>
      <c r="B7" t="str">
        <f t="shared" si="0"/>
        <v>06363391001</v>
      </c>
      <c r="C7" t="s">
        <v>15</v>
      </c>
      <c r="D7" t="s">
        <v>30</v>
      </c>
      <c r="E7" t="s">
        <v>17</v>
      </c>
      <c r="F7" s="1" t="s">
        <v>31</v>
      </c>
      <c r="G7" t="s">
        <v>32</v>
      </c>
      <c r="H7">
        <v>980</v>
      </c>
      <c r="I7" s="2">
        <v>43157</v>
      </c>
      <c r="J7" s="2">
        <v>43168</v>
      </c>
      <c r="K7">
        <v>980</v>
      </c>
    </row>
    <row r="8" spans="1:11" x14ac:dyDescent="0.25">
      <c r="A8" t="str">
        <f>"Z602283559"</f>
        <v>Z602283559</v>
      </c>
      <c r="B8" t="str">
        <f t="shared" si="0"/>
        <v>06363391001</v>
      </c>
      <c r="C8" t="s">
        <v>15</v>
      </c>
      <c r="D8" t="s">
        <v>33</v>
      </c>
      <c r="E8" t="s">
        <v>17</v>
      </c>
      <c r="F8" s="1" t="s">
        <v>31</v>
      </c>
      <c r="G8" t="s">
        <v>32</v>
      </c>
      <c r="H8">
        <v>3490</v>
      </c>
      <c r="I8" s="2">
        <v>43157</v>
      </c>
      <c r="J8" s="2">
        <v>43166</v>
      </c>
      <c r="K8">
        <v>3490</v>
      </c>
    </row>
    <row r="9" spans="1:11" x14ac:dyDescent="0.25">
      <c r="A9" t="str">
        <f>"ZB421F9C49"</f>
        <v>ZB421F9C49</v>
      </c>
      <c r="B9" t="str">
        <f t="shared" si="0"/>
        <v>06363391001</v>
      </c>
      <c r="C9" t="s">
        <v>15</v>
      </c>
      <c r="D9" t="s">
        <v>34</v>
      </c>
      <c r="E9" t="s">
        <v>17</v>
      </c>
      <c r="F9" s="1" t="s">
        <v>35</v>
      </c>
      <c r="G9" t="s">
        <v>36</v>
      </c>
      <c r="H9">
        <v>990</v>
      </c>
      <c r="I9" s="2">
        <v>43132</v>
      </c>
      <c r="J9" s="2">
        <v>43136</v>
      </c>
      <c r="K9">
        <v>990</v>
      </c>
    </row>
    <row r="10" spans="1:11" x14ac:dyDescent="0.25">
      <c r="A10" t="str">
        <f>"ZB3223C5C9"</f>
        <v>ZB3223C5C9</v>
      </c>
      <c r="B10" t="str">
        <f t="shared" si="0"/>
        <v>06363391001</v>
      </c>
      <c r="C10" t="s">
        <v>15</v>
      </c>
      <c r="D10" t="s">
        <v>37</v>
      </c>
      <c r="E10" t="s">
        <v>17</v>
      </c>
      <c r="F10" s="1" t="s">
        <v>38</v>
      </c>
      <c r="G10" t="s">
        <v>39</v>
      </c>
      <c r="H10">
        <v>10200</v>
      </c>
      <c r="I10" s="2">
        <v>43144</v>
      </c>
      <c r="J10" s="2">
        <v>43206</v>
      </c>
      <c r="K10">
        <v>10200</v>
      </c>
    </row>
    <row r="11" spans="1:11" x14ac:dyDescent="0.25">
      <c r="A11" t="str">
        <f>"Z1F21EAB21"</f>
        <v>Z1F21EAB21</v>
      </c>
      <c r="B11" t="str">
        <f t="shared" si="0"/>
        <v>06363391001</v>
      </c>
      <c r="C11" t="s">
        <v>15</v>
      </c>
      <c r="D11" t="s">
        <v>40</v>
      </c>
      <c r="E11" t="s">
        <v>21</v>
      </c>
      <c r="F11" s="1" t="s">
        <v>41</v>
      </c>
      <c r="G11" t="s">
        <v>42</v>
      </c>
      <c r="H11">
        <v>22176</v>
      </c>
      <c r="I11" s="2">
        <v>43129</v>
      </c>
      <c r="J11" s="2">
        <v>44224</v>
      </c>
      <c r="K11">
        <v>7854.66</v>
      </c>
    </row>
    <row r="12" spans="1:11" x14ac:dyDescent="0.25">
      <c r="A12" t="str">
        <f>"Z4322C283D"</f>
        <v>Z4322C283D</v>
      </c>
      <c r="B12" t="str">
        <f t="shared" si="0"/>
        <v>06363391001</v>
      </c>
      <c r="C12" t="s">
        <v>15</v>
      </c>
      <c r="D12" t="s">
        <v>43</v>
      </c>
      <c r="E12" t="s">
        <v>17</v>
      </c>
      <c r="F12" s="1" t="s">
        <v>44</v>
      </c>
      <c r="G12" t="s">
        <v>45</v>
      </c>
      <c r="H12">
        <v>450</v>
      </c>
      <c r="I12" s="2">
        <v>43175</v>
      </c>
      <c r="J12" s="2">
        <v>43175</v>
      </c>
      <c r="K12">
        <v>450</v>
      </c>
    </row>
    <row r="13" spans="1:11" x14ac:dyDescent="0.25">
      <c r="A13" t="str">
        <f>"Z9C22FCD1F"</f>
        <v>Z9C22FCD1F</v>
      </c>
      <c r="B13" t="str">
        <f t="shared" si="0"/>
        <v>06363391001</v>
      </c>
      <c r="C13" t="s">
        <v>15</v>
      </c>
      <c r="D13" t="s">
        <v>46</v>
      </c>
      <c r="E13" t="s">
        <v>17</v>
      </c>
      <c r="F13" s="1" t="s">
        <v>47</v>
      </c>
      <c r="G13" t="s">
        <v>48</v>
      </c>
      <c r="H13">
        <v>700</v>
      </c>
      <c r="I13" s="2">
        <v>43193</v>
      </c>
      <c r="J13" s="2">
        <v>43199</v>
      </c>
      <c r="K13">
        <v>700</v>
      </c>
    </row>
    <row r="14" spans="1:11" x14ac:dyDescent="0.25">
      <c r="A14" t="str">
        <f>"742474770C"</f>
        <v>742474770C</v>
      </c>
      <c r="B14" t="str">
        <f t="shared" si="0"/>
        <v>06363391001</v>
      </c>
      <c r="C14" t="s">
        <v>15</v>
      </c>
      <c r="D14" t="s">
        <v>49</v>
      </c>
      <c r="E14" t="s">
        <v>21</v>
      </c>
      <c r="F14" s="1" t="s">
        <v>50</v>
      </c>
      <c r="G14" t="s">
        <v>51</v>
      </c>
      <c r="H14">
        <v>0</v>
      </c>
      <c r="I14" s="2">
        <v>43221</v>
      </c>
      <c r="J14" s="2">
        <v>43585</v>
      </c>
      <c r="K14">
        <v>6599.43</v>
      </c>
    </row>
    <row r="15" spans="1:11" x14ac:dyDescent="0.25">
      <c r="A15" t="str">
        <f>"Z8821EA909"</f>
        <v>Z8821EA909</v>
      </c>
      <c r="B15" t="str">
        <f t="shared" si="0"/>
        <v>06363391001</v>
      </c>
      <c r="C15" t="s">
        <v>15</v>
      </c>
      <c r="D15" t="s">
        <v>52</v>
      </c>
      <c r="E15" t="s">
        <v>53</v>
      </c>
      <c r="F15" s="1" t="s">
        <v>54</v>
      </c>
      <c r="G15" t="s">
        <v>55</v>
      </c>
      <c r="H15">
        <v>22070</v>
      </c>
      <c r="I15" s="2">
        <v>43167</v>
      </c>
      <c r="J15" s="2">
        <v>43180</v>
      </c>
      <c r="K15">
        <v>6082</v>
      </c>
    </row>
    <row r="16" spans="1:11" x14ac:dyDescent="0.25">
      <c r="A16" t="str">
        <f>"Z3F2237D57"</f>
        <v>Z3F2237D57</v>
      </c>
      <c r="B16" t="str">
        <f t="shared" si="0"/>
        <v>06363391001</v>
      </c>
      <c r="C16" t="s">
        <v>15</v>
      </c>
      <c r="D16" t="s">
        <v>56</v>
      </c>
      <c r="E16" t="s">
        <v>53</v>
      </c>
      <c r="F16" s="1" t="s">
        <v>57</v>
      </c>
      <c r="G16" t="s">
        <v>58</v>
      </c>
      <c r="H16">
        <v>5180</v>
      </c>
      <c r="I16" s="2">
        <v>43227</v>
      </c>
      <c r="J16" s="2">
        <v>43286</v>
      </c>
      <c r="K16">
        <v>5180</v>
      </c>
    </row>
    <row r="17" spans="1:11" x14ac:dyDescent="0.25">
      <c r="A17" t="str">
        <f>"Z3C231AA3A"</f>
        <v>Z3C231AA3A</v>
      </c>
      <c r="B17" t="str">
        <f t="shared" si="0"/>
        <v>06363391001</v>
      </c>
      <c r="C17" t="s">
        <v>15</v>
      </c>
      <c r="D17" t="s">
        <v>59</v>
      </c>
      <c r="E17" t="s">
        <v>17</v>
      </c>
      <c r="F17" s="1" t="s">
        <v>31</v>
      </c>
      <c r="G17" t="s">
        <v>32</v>
      </c>
      <c r="H17">
        <v>670</v>
      </c>
      <c r="I17" s="2">
        <v>43201</v>
      </c>
      <c r="J17" s="2">
        <v>43202</v>
      </c>
      <c r="K17">
        <v>670</v>
      </c>
    </row>
    <row r="18" spans="1:11" x14ac:dyDescent="0.25">
      <c r="A18" t="str">
        <f>"Z3722FCD5A"</f>
        <v>Z3722FCD5A</v>
      </c>
      <c r="B18" t="str">
        <f t="shared" si="0"/>
        <v>06363391001</v>
      </c>
      <c r="C18" t="s">
        <v>15</v>
      </c>
      <c r="D18" t="s">
        <v>60</v>
      </c>
      <c r="E18" t="s">
        <v>17</v>
      </c>
      <c r="F18" s="1" t="s">
        <v>31</v>
      </c>
      <c r="G18" t="s">
        <v>32</v>
      </c>
      <c r="H18">
        <v>2400</v>
      </c>
      <c r="I18" s="2">
        <v>43193</v>
      </c>
      <c r="J18" s="2">
        <v>43206</v>
      </c>
      <c r="K18">
        <v>2400</v>
      </c>
    </row>
    <row r="19" spans="1:11" x14ac:dyDescent="0.25">
      <c r="A19" t="str">
        <f>"Z2723422DA"</f>
        <v>Z2723422DA</v>
      </c>
      <c r="B19" t="str">
        <f t="shared" si="0"/>
        <v>06363391001</v>
      </c>
      <c r="C19" t="s">
        <v>15</v>
      </c>
      <c r="D19" t="s">
        <v>61</v>
      </c>
      <c r="E19" t="s">
        <v>17</v>
      </c>
      <c r="F19" s="1" t="s">
        <v>31</v>
      </c>
      <c r="G19" t="s">
        <v>32</v>
      </c>
      <c r="H19">
        <v>750</v>
      </c>
      <c r="I19" s="2">
        <v>43217</v>
      </c>
      <c r="J19" s="2">
        <v>43220</v>
      </c>
      <c r="K19">
        <v>750</v>
      </c>
    </row>
    <row r="20" spans="1:11" ht="90" x14ac:dyDescent="0.25">
      <c r="A20" t="str">
        <f>"Z5F229A9A8"</f>
        <v>Z5F229A9A8</v>
      </c>
      <c r="B20" t="str">
        <f t="shared" si="0"/>
        <v>06363391001</v>
      </c>
      <c r="C20" t="s">
        <v>15</v>
      </c>
      <c r="D20" t="s">
        <v>62</v>
      </c>
      <c r="E20" t="s">
        <v>21</v>
      </c>
      <c r="F20" s="1" t="s">
        <v>63</v>
      </c>
      <c r="G20" t="s">
        <v>64</v>
      </c>
      <c r="H20">
        <v>8160</v>
      </c>
      <c r="I20" s="2">
        <v>43164</v>
      </c>
      <c r="J20" s="2">
        <v>43891</v>
      </c>
      <c r="K20">
        <v>0</v>
      </c>
    </row>
    <row r="21" spans="1:11" x14ac:dyDescent="0.25">
      <c r="A21" t="str">
        <f>"74363340F3"</f>
        <v>74363340F3</v>
      </c>
      <c r="B21" t="str">
        <f t="shared" si="0"/>
        <v>06363391001</v>
      </c>
      <c r="C21" t="s">
        <v>15</v>
      </c>
      <c r="D21" t="s">
        <v>65</v>
      </c>
      <c r="E21" t="s">
        <v>21</v>
      </c>
      <c r="F21" s="1" t="s">
        <v>50</v>
      </c>
      <c r="G21" t="s">
        <v>51</v>
      </c>
      <c r="H21">
        <v>0</v>
      </c>
      <c r="I21" s="2">
        <v>43374</v>
      </c>
      <c r="J21" s="2">
        <v>43738</v>
      </c>
      <c r="K21">
        <v>55922.73</v>
      </c>
    </row>
    <row r="22" spans="1:11" x14ac:dyDescent="0.25">
      <c r="A22" t="str">
        <f>"Z17233C456"</f>
        <v>Z17233C456</v>
      </c>
      <c r="B22" t="str">
        <f t="shared" si="0"/>
        <v>06363391001</v>
      </c>
      <c r="C22" t="s">
        <v>15</v>
      </c>
      <c r="D22" t="s">
        <v>66</v>
      </c>
      <c r="E22" t="s">
        <v>17</v>
      </c>
      <c r="F22" s="1" t="s">
        <v>18</v>
      </c>
      <c r="G22" t="s">
        <v>19</v>
      </c>
      <c r="H22">
        <v>1760</v>
      </c>
      <c r="I22" s="2">
        <v>43209</v>
      </c>
      <c r="J22" s="2">
        <v>43216</v>
      </c>
      <c r="K22">
        <v>1760</v>
      </c>
    </row>
    <row r="23" spans="1:11" x14ac:dyDescent="0.25">
      <c r="A23" t="str">
        <f>"ZAA236645C"</f>
        <v>ZAA236645C</v>
      </c>
      <c r="B23" t="str">
        <f t="shared" si="0"/>
        <v>06363391001</v>
      </c>
      <c r="C23" t="s">
        <v>15</v>
      </c>
      <c r="D23" t="s">
        <v>67</v>
      </c>
      <c r="E23" t="s">
        <v>17</v>
      </c>
      <c r="F23" s="1" t="s">
        <v>68</v>
      </c>
      <c r="G23" t="s">
        <v>69</v>
      </c>
      <c r="H23">
        <v>805</v>
      </c>
      <c r="I23" s="2">
        <v>43236</v>
      </c>
      <c r="J23" s="2">
        <v>43236</v>
      </c>
      <c r="K23">
        <v>805</v>
      </c>
    </row>
    <row r="24" spans="1:11" x14ac:dyDescent="0.25">
      <c r="A24" t="str">
        <f>"Z1B2369805"</f>
        <v>Z1B2369805</v>
      </c>
      <c r="B24" t="str">
        <f t="shared" si="0"/>
        <v>06363391001</v>
      </c>
      <c r="C24" t="s">
        <v>15</v>
      </c>
      <c r="D24" t="s">
        <v>70</v>
      </c>
      <c r="E24" t="s">
        <v>21</v>
      </c>
      <c r="F24" s="1" t="s">
        <v>41</v>
      </c>
      <c r="G24" t="s">
        <v>42</v>
      </c>
      <c r="H24">
        <v>4800</v>
      </c>
      <c r="I24" s="2">
        <v>43223</v>
      </c>
      <c r="J24" s="2">
        <v>44318</v>
      </c>
      <c r="K24">
        <v>942.22</v>
      </c>
    </row>
    <row r="25" spans="1:11" x14ac:dyDescent="0.25">
      <c r="A25" t="str">
        <f>"Z9E23E8790"</f>
        <v>Z9E23E8790</v>
      </c>
      <c r="B25" t="str">
        <f t="shared" si="0"/>
        <v>06363391001</v>
      </c>
      <c r="C25" t="s">
        <v>15</v>
      </c>
      <c r="D25" t="s">
        <v>71</v>
      </c>
      <c r="E25" t="s">
        <v>17</v>
      </c>
      <c r="F25" s="1" t="s">
        <v>25</v>
      </c>
      <c r="G25" t="s">
        <v>26</v>
      </c>
      <c r="H25">
        <v>9300</v>
      </c>
      <c r="I25" s="2">
        <v>43264</v>
      </c>
      <c r="J25" s="2">
        <v>43294</v>
      </c>
      <c r="K25">
        <v>7700</v>
      </c>
    </row>
    <row r="26" spans="1:11" x14ac:dyDescent="0.25">
      <c r="A26" t="str">
        <f>"Z6523E8FBB"</f>
        <v>Z6523E8FBB</v>
      </c>
      <c r="B26" t="str">
        <f t="shared" si="0"/>
        <v>06363391001</v>
      </c>
      <c r="C26" t="s">
        <v>15</v>
      </c>
      <c r="D26" t="s">
        <v>72</v>
      </c>
      <c r="E26" t="s">
        <v>17</v>
      </c>
      <c r="F26" s="1" t="s">
        <v>25</v>
      </c>
      <c r="G26" t="s">
        <v>26</v>
      </c>
      <c r="H26">
        <v>10800</v>
      </c>
      <c r="I26" s="2">
        <v>43263</v>
      </c>
      <c r="J26" s="2">
        <v>43285</v>
      </c>
      <c r="K26">
        <v>0</v>
      </c>
    </row>
    <row r="27" spans="1:11" x14ac:dyDescent="0.25">
      <c r="A27" t="str">
        <f>"Z681A99D21"</f>
        <v>Z681A99D21</v>
      </c>
      <c r="B27" t="str">
        <f t="shared" si="0"/>
        <v>06363391001</v>
      </c>
      <c r="C27" t="s">
        <v>15</v>
      </c>
      <c r="D27" t="s">
        <v>73</v>
      </c>
      <c r="E27" t="s">
        <v>17</v>
      </c>
      <c r="F27" s="1" t="s">
        <v>74</v>
      </c>
      <c r="G27" t="s">
        <v>75</v>
      </c>
      <c r="H27">
        <v>1470</v>
      </c>
      <c r="I27" s="2">
        <v>43266</v>
      </c>
      <c r="J27" s="2">
        <v>43271</v>
      </c>
      <c r="K27">
        <v>1470</v>
      </c>
    </row>
    <row r="28" spans="1:11" x14ac:dyDescent="0.25">
      <c r="A28" t="str">
        <f>"Z6E23D9D0A"</f>
        <v>Z6E23D9D0A</v>
      </c>
      <c r="B28" t="str">
        <f t="shared" si="0"/>
        <v>06363391001</v>
      </c>
      <c r="C28" t="s">
        <v>15</v>
      </c>
      <c r="D28" t="s">
        <v>76</v>
      </c>
      <c r="E28" t="s">
        <v>17</v>
      </c>
      <c r="F28" s="1" t="s">
        <v>25</v>
      </c>
      <c r="G28" t="s">
        <v>26</v>
      </c>
      <c r="H28">
        <v>950</v>
      </c>
      <c r="I28" s="2">
        <v>43259</v>
      </c>
      <c r="J28" s="2">
        <v>43266</v>
      </c>
      <c r="K28">
        <v>950</v>
      </c>
    </row>
    <row r="29" spans="1:11" x14ac:dyDescent="0.25">
      <c r="A29" t="str">
        <f>"ZAB22C89E2"</f>
        <v>ZAB22C89E2</v>
      </c>
      <c r="B29" t="str">
        <f t="shared" si="0"/>
        <v>06363391001</v>
      </c>
      <c r="C29" t="s">
        <v>15</v>
      </c>
      <c r="D29" t="s">
        <v>77</v>
      </c>
      <c r="E29" t="s">
        <v>17</v>
      </c>
      <c r="F29" s="1" t="s">
        <v>78</v>
      </c>
      <c r="G29" t="s">
        <v>79</v>
      </c>
      <c r="H29">
        <v>250</v>
      </c>
      <c r="I29" s="2">
        <v>43180</v>
      </c>
      <c r="J29" s="2">
        <v>43182</v>
      </c>
      <c r="K29">
        <v>250</v>
      </c>
    </row>
    <row r="30" spans="1:11" x14ac:dyDescent="0.25">
      <c r="A30" t="str">
        <f>"Z7222C893A"</f>
        <v>Z7222C893A</v>
      </c>
      <c r="B30" t="str">
        <f t="shared" si="0"/>
        <v>06363391001</v>
      </c>
      <c r="C30" t="s">
        <v>15</v>
      </c>
      <c r="D30" t="s">
        <v>80</v>
      </c>
      <c r="E30" t="s">
        <v>17</v>
      </c>
      <c r="F30" s="1" t="s">
        <v>81</v>
      </c>
      <c r="G30" t="s">
        <v>82</v>
      </c>
      <c r="H30">
        <v>306.5</v>
      </c>
      <c r="I30" s="2">
        <v>43179</v>
      </c>
      <c r="J30" s="2">
        <v>43181</v>
      </c>
      <c r="K30">
        <v>306.5</v>
      </c>
    </row>
    <row r="31" spans="1:11" x14ac:dyDescent="0.25">
      <c r="A31" t="str">
        <f>"Z5923CEBCC"</f>
        <v>Z5923CEBCC</v>
      </c>
      <c r="B31" t="str">
        <f t="shared" si="0"/>
        <v>06363391001</v>
      </c>
      <c r="C31" t="s">
        <v>15</v>
      </c>
      <c r="D31" t="s">
        <v>83</v>
      </c>
      <c r="E31" t="s">
        <v>17</v>
      </c>
      <c r="F31" s="1" t="s">
        <v>84</v>
      </c>
      <c r="G31" t="s">
        <v>85</v>
      </c>
      <c r="H31">
        <v>90</v>
      </c>
      <c r="I31" s="2">
        <v>43251</v>
      </c>
      <c r="J31" s="2">
        <v>43251</v>
      </c>
      <c r="K31">
        <v>90</v>
      </c>
    </row>
    <row r="32" spans="1:11" x14ac:dyDescent="0.25">
      <c r="A32" t="str">
        <f>"Z8D23CEC16"</f>
        <v>Z8D23CEC16</v>
      </c>
      <c r="B32" t="str">
        <f t="shared" si="0"/>
        <v>06363391001</v>
      </c>
      <c r="C32" t="s">
        <v>15</v>
      </c>
      <c r="D32" t="s">
        <v>86</v>
      </c>
      <c r="E32" t="s">
        <v>17</v>
      </c>
      <c r="F32" s="1" t="s">
        <v>87</v>
      </c>
      <c r="G32" t="s">
        <v>55</v>
      </c>
      <c r="H32">
        <v>210</v>
      </c>
      <c r="I32" s="2">
        <v>43252</v>
      </c>
      <c r="J32" s="2">
        <v>43252</v>
      </c>
      <c r="K32">
        <v>210</v>
      </c>
    </row>
    <row r="33" spans="1:11" x14ac:dyDescent="0.25">
      <c r="A33" t="str">
        <f>"ZC623CEEB4"</f>
        <v>ZC623CEEB4</v>
      </c>
      <c r="B33" t="str">
        <f t="shared" si="0"/>
        <v>06363391001</v>
      </c>
      <c r="C33" t="s">
        <v>15</v>
      </c>
      <c r="D33" t="s">
        <v>88</v>
      </c>
      <c r="E33" t="s">
        <v>17</v>
      </c>
      <c r="F33" s="1" t="s">
        <v>89</v>
      </c>
      <c r="G33" t="s">
        <v>90</v>
      </c>
      <c r="H33">
        <v>100</v>
      </c>
      <c r="I33" s="2">
        <v>43249</v>
      </c>
      <c r="J33" s="2">
        <v>43249</v>
      </c>
      <c r="K33">
        <v>100</v>
      </c>
    </row>
    <row r="34" spans="1:11" x14ac:dyDescent="0.25">
      <c r="A34" t="str">
        <f>"ZB3232E5A8"</f>
        <v>ZB3232E5A8</v>
      </c>
      <c r="B34" t="str">
        <f t="shared" si="0"/>
        <v>06363391001</v>
      </c>
      <c r="C34" t="s">
        <v>15</v>
      </c>
      <c r="D34" t="s">
        <v>91</v>
      </c>
      <c r="E34" t="s">
        <v>17</v>
      </c>
      <c r="F34" s="1" t="s">
        <v>92</v>
      </c>
      <c r="G34" t="s">
        <v>93</v>
      </c>
      <c r="H34">
        <v>210</v>
      </c>
      <c r="I34" s="2">
        <v>43207</v>
      </c>
      <c r="J34" s="2">
        <v>43229</v>
      </c>
      <c r="K34">
        <v>210</v>
      </c>
    </row>
    <row r="35" spans="1:11" x14ac:dyDescent="0.25">
      <c r="A35" t="str">
        <f>"ZC52452976"</f>
        <v>ZC52452976</v>
      </c>
      <c r="B35" t="str">
        <f t="shared" ref="B35:B68" si="1">"06363391001"</f>
        <v>06363391001</v>
      </c>
      <c r="C35" t="s">
        <v>15</v>
      </c>
      <c r="D35" t="s">
        <v>94</v>
      </c>
      <c r="E35" t="s">
        <v>17</v>
      </c>
      <c r="F35" s="1" t="s">
        <v>95</v>
      </c>
      <c r="G35" t="s">
        <v>96</v>
      </c>
      <c r="H35">
        <v>650</v>
      </c>
      <c r="I35" s="2">
        <v>43300</v>
      </c>
      <c r="J35" s="2">
        <v>43664</v>
      </c>
      <c r="K35">
        <v>0</v>
      </c>
    </row>
    <row r="36" spans="1:11" x14ac:dyDescent="0.25">
      <c r="A36" t="str">
        <f>"Z892442236"</f>
        <v>Z892442236</v>
      </c>
      <c r="B36" t="str">
        <f t="shared" si="1"/>
        <v>06363391001</v>
      </c>
      <c r="C36" t="s">
        <v>15</v>
      </c>
      <c r="D36" t="s">
        <v>97</v>
      </c>
      <c r="E36" t="s">
        <v>17</v>
      </c>
      <c r="F36" s="1" t="s">
        <v>98</v>
      </c>
      <c r="G36" t="s">
        <v>99</v>
      </c>
      <c r="H36">
        <v>3300</v>
      </c>
      <c r="I36" s="2">
        <v>43299</v>
      </c>
      <c r="J36" s="2">
        <v>43313</v>
      </c>
      <c r="K36">
        <v>3300</v>
      </c>
    </row>
    <row r="37" spans="1:11" x14ac:dyDescent="0.25">
      <c r="A37" t="str">
        <f>"Z492459053"</f>
        <v>Z492459053</v>
      </c>
      <c r="B37" t="str">
        <f t="shared" si="1"/>
        <v>06363391001</v>
      </c>
      <c r="C37" t="s">
        <v>15</v>
      </c>
      <c r="D37" t="s">
        <v>100</v>
      </c>
      <c r="E37" t="s">
        <v>17</v>
      </c>
      <c r="F37" s="1" t="s">
        <v>38</v>
      </c>
      <c r="G37" t="s">
        <v>39</v>
      </c>
      <c r="H37">
        <v>4292</v>
      </c>
      <c r="I37" s="2">
        <v>43301</v>
      </c>
      <c r="J37" s="2">
        <v>43322</v>
      </c>
      <c r="K37">
        <v>4292</v>
      </c>
    </row>
    <row r="38" spans="1:11" ht="409.5" x14ac:dyDescent="0.25">
      <c r="A38" t="str">
        <f>"75004238DB"</f>
        <v>75004238DB</v>
      </c>
      <c r="B38" t="str">
        <f t="shared" si="1"/>
        <v>06363391001</v>
      </c>
      <c r="C38" t="s">
        <v>15</v>
      </c>
      <c r="D38" t="s">
        <v>101</v>
      </c>
      <c r="E38" t="s">
        <v>53</v>
      </c>
      <c r="F38" s="1" t="s">
        <v>102</v>
      </c>
      <c r="G38" t="s">
        <v>103</v>
      </c>
      <c r="H38">
        <v>51975</v>
      </c>
      <c r="I38" s="2">
        <v>43313</v>
      </c>
      <c r="J38" s="2">
        <v>43677</v>
      </c>
      <c r="K38">
        <v>13053.75</v>
      </c>
    </row>
    <row r="39" spans="1:11" ht="409.5" x14ac:dyDescent="0.25">
      <c r="A39" t="str">
        <f>"7500436397"</f>
        <v>7500436397</v>
      </c>
      <c r="B39" t="str">
        <f t="shared" si="1"/>
        <v>06363391001</v>
      </c>
      <c r="C39" t="s">
        <v>15</v>
      </c>
      <c r="D39" t="s">
        <v>104</v>
      </c>
      <c r="E39" t="s">
        <v>53</v>
      </c>
      <c r="F39" s="1" t="s">
        <v>105</v>
      </c>
      <c r="G39" t="s">
        <v>106</v>
      </c>
      <c r="H39">
        <v>43800</v>
      </c>
      <c r="I39" s="2">
        <v>43313</v>
      </c>
      <c r="J39" s="2">
        <v>43677</v>
      </c>
      <c r="K39">
        <v>18462.98</v>
      </c>
    </row>
    <row r="40" spans="1:11" ht="135" x14ac:dyDescent="0.25">
      <c r="A40" t="str">
        <f>"ZEB24B1B96"</f>
        <v>ZEB24B1B96</v>
      </c>
      <c r="B40" t="str">
        <f t="shared" si="1"/>
        <v>06363391001</v>
      </c>
      <c r="C40" t="s">
        <v>15</v>
      </c>
      <c r="D40" t="s">
        <v>107</v>
      </c>
      <c r="E40" t="s">
        <v>17</v>
      </c>
      <c r="F40" s="1" t="s">
        <v>108</v>
      </c>
      <c r="G40" t="s">
        <v>109</v>
      </c>
      <c r="H40">
        <v>5000</v>
      </c>
      <c r="I40" s="2">
        <v>43353</v>
      </c>
      <c r="J40" s="2">
        <v>43358</v>
      </c>
      <c r="K40">
        <v>5000</v>
      </c>
    </row>
    <row r="41" spans="1:11" ht="135" x14ac:dyDescent="0.25">
      <c r="A41" t="str">
        <f>"Z7F23FA84A"</f>
        <v>Z7F23FA84A</v>
      </c>
      <c r="B41" t="str">
        <f t="shared" si="1"/>
        <v>06363391001</v>
      </c>
      <c r="C41" t="s">
        <v>15</v>
      </c>
      <c r="D41" t="s">
        <v>110</v>
      </c>
      <c r="E41" t="s">
        <v>21</v>
      </c>
      <c r="F41" s="1" t="s">
        <v>111</v>
      </c>
      <c r="G41" t="s">
        <v>112</v>
      </c>
      <c r="H41">
        <v>0</v>
      </c>
      <c r="I41" s="2">
        <v>43264</v>
      </c>
      <c r="J41" s="2">
        <v>44359</v>
      </c>
      <c r="K41">
        <v>0</v>
      </c>
    </row>
    <row r="42" spans="1:11" ht="409.5" x14ac:dyDescent="0.25">
      <c r="A42" t="str">
        <f>"Z3923B4C47"</f>
        <v>Z3923B4C47</v>
      </c>
      <c r="B42" t="str">
        <f t="shared" si="1"/>
        <v>06363391001</v>
      </c>
      <c r="C42" t="s">
        <v>15</v>
      </c>
      <c r="D42" t="s">
        <v>113</v>
      </c>
      <c r="E42" t="s">
        <v>53</v>
      </c>
      <c r="F42" s="1" t="s">
        <v>114</v>
      </c>
      <c r="G42" t="s">
        <v>115</v>
      </c>
      <c r="H42">
        <v>31500</v>
      </c>
      <c r="I42" s="2">
        <v>43374</v>
      </c>
      <c r="J42" s="2">
        <v>43738</v>
      </c>
      <c r="K42">
        <v>5712</v>
      </c>
    </row>
    <row r="43" spans="1:11" ht="75" x14ac:dyDescent="0.25">
      <c r="A43" t="str">
        <f>"ZE124E12B7"</f>
        <v>ZE124E12B7</v>
      </c>
      <c r="B43" t="str">
        <f t="shared" si="1"/>
        <v>06363391001</v>
      </c>
      <c r="C43" t="s">
        <v>15</v>
      </c>
      <c r="D43" t="s">
        <v>116</v>
      </c>
      <c r="E43" t="s">
        <v>17</v>
      </c>
      <c r="F43" s="1" t="s">
        <v>117</v>
      </c>
      <c r="G43" t="s">
        <v>118</v>
      </c>
      <c r="H43">
        <v>518</v>
      </c>
      <c r="I43" s="2">
        <v>43360</v>
      </c>
      <c r="J43" s="2">
        <v>43362</v>
      </c>
      <c r="K43">
        <v>518</v>
      </c>
    </row>
    <row r="44" spans="1:11" ht="120" x14ac:dyDescent="0.25">
      <c r="A44" t="str">
        <f>"Z6724BC8D9"</f>
        <v>Z6724BC8D9</v>
      </c>
      <c r="B44" t="str">
        <f t="shared" si="1"/>
        <v>06363391001</v>
      </c>
      <c r="C44" t="s">
        <v>15</v>
      </c>
      <c r="D44" t="s">
        <v>119</v>
      </c>
      <c r="E44" t="s">
        <v>17</v>
      </c>
      <c r="F44" s="1" t="s">
        <v>120</v>
      </c>
      <c r="G44" t="s">
        <v>121</v>
      </c>
      <c r="H44">
        <v>2580</v>
      </c>
      <c r="I44" s="2">
        <v>43346</v>
      </c>
      <c r="J44" s="2">
        <v>43361</v>
      </c>
      <c r="K44">
        <v>2580</v>
      </c>
    </row>
    <row r="45" spans="1:11" ht="150" x14ac:dyDescent="0.25">
      <c r="A45" t="str">
        <f>"ZE724BB471"</f>
        <v>ZE724BB471</v>
      </c>
      <c r="B45" t="str">
        <f t="shared" si="1"/>
        <v>06363391001</v>
      </c>
      <c r="C45" t="s">
        <v>15</v>
      </c>
      <c r="D45" t="s">
        <v>122</v>
      </c>
      <c r="E45" t="s">
        <v>17</v>
      </c>
      <c r="F45" s="1" t="s">
        <v>123</v>
      </c>
      <c r="G45" t="s">
        <v>124</v>
      </c>
      <c r="H45">
        <v>1265</v>
      </c>
      <c r="I45" s="2">
        <v>43346</v>
      </c>
      <c r="J45" s="2">
        <v>43349</v>
      </c>
      <c r="K45">
        <v>1265</v>
      </c>
    </row>
    <row r="46" spans="1:11" ht="375" x14ac:dyDescent="0.25">
      <c r="A46" t="str">
        <f>"753958023E"</f>
        <v>753958023E</v>
      </c>
      <c r="B46" t="str">
        <f t="shared" si="1"/>
        <v>06363391001</v>
      </c>
      <c r="C46" t="s">
        <v>15</v>
      </c>
      <c r="D46" t="s">
        <v>125</v>
      </c>
      <c r="E46" t="s">
        <v>53</v>
      </c>
      <c r="F46" s="1" t="s">
        <v>126</v>
      </c>
      <c r="G46" t="s">
        <v>127</v>
      </c>
      <c r="H46">
        <v>30093.62</v>
      </c>
      <c r="I46" s="2">
        <v>43358</v>
      </c>
      <c r="J46" s="2">
        <v>43388</v>
      </c>
      <c r="K46">
        <v>27240</v>
      </c>
    </row>
    <row r="47" spans="1:11" ht="90" x14ac:dyDescent="0.25">
      <c r="A47" t="str">
        <f>"Z6122834A3"</f>
        <v>Z6122834A3</v>
      </c>
      <c r="B47" t="str">
        <f t="shared" si="1"/>
        <v>06363391001</v>
      </c>
      <c r="C47" t="s">
        <v>15</v>
      </c>
      <c r="D47" t="s">
        <v>128</v>
      </c>
      <c r="E47" t="s">
        <v>17</v>
      </c>
      <c r="F47" s="1" t="s">
        <v>129</v>
      </c>
      <c r="G47" t="s">
        <v>130</v>
      </c>
      <c r="H47">
        <v>17170</v>
      </c>
      <c r="I47" s="2">
        <v>41207</v>
      </c>
      <c r="J47" s="2">
        <v>43008</v>
      </c>
      <c r="K47">
        <v>17170</v>
      </c>
    </row>
    <row r="48" spans="1:11" ht="90" x14ac:dyDescent="0.25">
      <c r="A48" t="str">
        <f>"Z7F2237DEC"</f>
        <v>Z7F2237DEC</v>
      </c>
      <c r="B48" t="str">
        <f t="shared" si="1"/>
        <v>06363391001</v>
      </c>
      <c r="C48" t="s">
        <v>15</v>
      </c>
      <c r="D48" t="s">
        <v>131</v>
      </c>
      <c r="E48" t="s">
        <v>17</v>
      </c>
      <c r="F48" s="1" t="s">
        <v>132</v>
      </c>
      <c r="G48" t="s">
        <v>133</v>
      </c>
      <c r="H48">
        <v>4640</v>
      </c>
      <c r="I48" s="2">
        <v>43144</v>
      </c>
      <c r="J48" s="2">
        <v>43165</v>
      </c>
      <c r="K48">
        <v>4640</v>
      </c>
    </row>
    <row r="49" spans="1:11" ht="150" x14ac:dyDescent="0.25">
      <c r="A49" t="str">
        <f>"ZF12558FEC"</f>
        <v>ZF12558FEC</v>
      </c>
      <c r="B49" t="str">
        <f t="shared" si="1"/>
        <v>06363391001</v>
      </c>
      <c r="C49" t="s">
        <v>15</v>
      </c>
      <c r="D49" t="s">
        <v>134</v>
      </c>
      <c r="E49" t="s">
        <v>17</v>
      </c>
      <c r="F49" s="1" t="s">
        <v>135</v>
      </c>
      <c r="G49" t="s">
        <v>136</v>
      </c>
      <c r="H49">
        <v>161</v>
      </c>
      <c r="I49" s="2">
        <v>43391</v>
      </c>
      <c r="J49" s="2">
        <v>43433</v>
      </c>
      <c r="K49">
        <v>0</v>
      </c>
    </row>
    <row r="50" spans="1:11" ht="105" x14ac:dyDescent="0.25">
      <c r="A50" t="str">
        <f>"Z0F252505C"</f>
        <v>Z0F252505C</v>
      </c>
      <c r="B50" t="str">
        <f t="shared" si="1"/>
        <v>06363391001</v>
      </c>
      <c r="C50" t="s">
        <v>15</v>
      </c>
      <c r="D50" t="s">
        <v>137</v>
      </c>
      <c r="E50" t="s">
        <v>17</v>
      </c>
      <c r="F50" s="1" t="s">
        <v>138</v>
      </c>
      <c r="G50" t="s">
        <v>139</v>
      </c>
      <c r="H50">
        <v>9510</v>
      </c>
      <c r="I50" s="2">
        <v>43377</v>
      </c>
      <c r="J50" s="2">
        <v>43404</v>
      </c>
      <c r="K50">
        <v>0</v>
      </c>
    </row>
    <row r="51" spans="1:11" ht="90" x14ac:dyDescent="0.25">
      <c r="A51" t="str">
        <f>"Z1825250D3"</f>
        <v>Z1825250D3</v>
      </c>
      <c r="B51" t="str">
        <f t="shared" si="1"/>
        <v>06363391001</v>
      </c>
      <c r="C51" t="s">
        <v>15</v>
      </c>
      <c r="D51" t="s">
        <v>140</v>
      </c>
      <c r="E51" t="s">
        <v>17</v>
      </c>
      <c r="F51" s="1" t="s">
        <v>18</v>
      </c>
      <c r="G51" t="s">
        <v>19</v>
      </c>
      <c r="H51">
        <v>3560</v>
      </c>
      <c r="I51" s="2">
        <v>43377</v>
      </c>
      <c r="J51" s="2">
        <v>43420</v>
      </c>
      <c r="K51">
        <v>0</v>
      </c>
    </row>
    <row r="52" spans="1:11" ht="409.5" x14ac:dyDescent="0.25">
      <c r="A52" t="str">
        <f>"Z7B24F0DAD"</f>
        <v>Z7B24F0DAD</v>
      </c>
      <c r="B52" t="str">
        <f t="shared" si="1"/>
        <v>06363391001</v>
      </c>
      <c r="C52" t="s">
        <v>15</v>
      </c>
      <c r="D52" t="s">
        <v>141</v>
      </c>
      <c r="E52" t="s">
        <v>142</v>
      </c>
      <c r="F52" s="1" t="s">
        <v>143</v>
      </c>
      <c r="G52" t="s">
        <v>144</v>
      </c>
      <c r="H52">
        <v>11500</v>
      </c>
      <c r="I52" s="2">
        <v>43430</v>
      </c>
      <c r="J52" s="2">
        <v>43472</v>
      </c>
      <c r="K52">
        <v>0</v>
      </c>
    </row>
    <row r="53" spans="1:11" ht="120" x14ac:dyDescent="0.25">
      <c r="A53" t="str">
        <f>"ZDC25A075F"</f>
        <v>ZDC25A075F</v>
      </c>
      <c r="B53" t="str">
        <f t="shared" si="1"/>
        <v>06363391001</v>
      </c>
      <c r="C53" t="s">
        <v>15</v>
      </c>
      <c r="D53" t="s">
        <v>145</v>
      </c>
      <c r="E53" t="s">
        <v>17</v>
      </c>
      <c r="F53" s="1" t="s">
        <v>146</v>
      </c>
      <c r="G53" t="s">
        <v>147</v>
      </c>
      <c r="H53">
        <v>597.4</v>
      </c>
      <c r="I53" s="2">
        <v>43418</v>
      </c>
      <c r="J53" s="2">
        <v>43465</v>
      </c>
      <c r="K53">
        <v>597.4</v>
      </c>
    </row>
    <row r="54" spans="1:11" ht="405" x14ac:dyDescent="0.25">
      <c r="A54" t="str">
        <f>"ZDB24BFDAF"</f>
        <v>ZDB24BFDAF</v>
      </c>
      <c r="B54" t="str">
        <f t="shared" si="1"/>
        <v>06363391001</v>
      </c>
      <c r="C54" t="s">
        <v>15</v>
      </c>
      <c r="D54" t="s">
        <v>148</v>
      </c>
      <c r="E54" t="s">
        <v>53</v>
      </c>
      <c r="F54" s="1" t="s">
        <v>149</v>
      </c>
      <c r="G54" t="s">
        <v>150</v>
      </c>
      <c r="H54">
        <v>8926.2999999999993</v>
      </c>
      <c r="I54" s="2">
        <v>43412</v>
      </c>
      <c r="J54" s="2">
        <v>44142</v>
      </c>
      <c r="K54">
        <v>0</v>
      </c>
    </row>
    <row r="55" spans="1:11" ht="409.5" x14ac:dyDescent="0.25">
      <c r="A55" t="str">
        <f>"Z5E24F05DC"</f>
        <v>Z5E24F05DC</v>
      </c>
      <c r="B55" t="str">
        <f t="shared" si="1"/>
        <v>06363391001</v>
      </c>
      <c r="C55" t="s">
        <v>15</v>
      </c>
      <c r="D55" t="s">
        <v>151</v>
      </c>
      <c r="E55" t="s">
        <v>53</v>
      </c>
      <c r="F55" s="1" t="s">
        <v>152</v>
      </c>
      <c r="G55" t="s">
        <v>153</v>
      </c>
      <c r="H55">
        <v>11870</v>
      </c>
      <c r="I55" s="2">
        <v>43413</v>
      </c>
      <c r="J55" s="2">
        <v>43480</v>
      </c>
      <c r="K55">
        <v>3427.93</v>
      </c>
    </row>
    <row r="56" spans="1:11" ht="105" x14ac:dyDescent="0.25">
      <c r="A56" t="str">
        <f>"Z5026468F7"</f>
        <v>Z5026468F7</v>
      </c>
      <c r="B56" t="str">
        <f t="shared" si="1"/>
        <v>06363391001</v>
      </c>
      <c r="C56" t="s">
        <v>15</v>
      </c>
      <c r="D56" t="s">
        <v>154</v>
      </c>
      <c r="E56" t="s">
        <v>17</v>
      </c>
      <c r="F56" s="1" t="s">
        <v>155</v>
      </c>
      <c r="G56" t="s">
        <v>156</v>
      </c>
      <c r="H56">
        <v>4400</v>
      </c>
      <c r="I56" s="2">
        <v>43462</v>
      </c>
      <c r="J56" s="2">
        <v>43518</v>
      </c>
      <c r="K56">
        <v>0</v>
      </c>
    </row>
    <row r="57" spans="1:11" ht="75" x14ac:dyDescent="0.25">
      <c r="A57" t="str">
        <f>"Z38264D62C"</f>
        <v>Z38264D62C</v>
      </c>
      <c r="B57" t="str">
        <f t="shared" si="1"/>
        <v>06363391001</v>
      </c>
      <c r="C57" t="s">
        <v>15</v>
      </c>
      <c r="D57" t="s">
        <v>157</v>
      </c>
      <c r="E57" t="s">
        <v>17</v>
      </c>
      <c r="F57" s="1" t="s">
        <v>158</v>
      </c>
      <c r="G57" t="s">
        <v>159</v>
      </c>
      <c r="H57">
        <v>495</v>
      </c>
      <c r="I57" s="2">
        <v>43451</v>
      </c>
      <c r="J57" s="2">
        <v>43474</v>
      </c>
      <c r="K57">
        <v>0</v>
      </c>
    </row>
    <row r="58" spans="1:11" ht="409.5" x14ac:dyDescent="0.25">
      <c r="A58" t="str">
        <f>"Z0925CF668"</f>
        <v>Z0925CF668</v>
      </c>
      <c r="B58" t="str">
        <f t="shared" si="1"/>
        <v>06363391001</v>
      </c>
      <c r="C58" t="s">
        <v>15</v>
      </c>
      <c r="D58" t="s">
        <v>160</v>
      </c>
      <c r="E58" t="s">
        <v>53</v>
      </c>
      <c r="F58" s="1" t="s">
        <v>161</v>
      </c>
      <c r="G58" t="s">
        <v>162</v>
      </c>
      <c r="H58">
        <v>39595</v>
      </c>
      <c r="I58" s="2">
        <v>43445</v>
      </c>
      <c r="J58" s="2">
        <v>43458</v>
      </c>
      <c r="K58">
        <v>0</v>
      </c>
    </row>
    <row r="59" spans="1:11" ht="105" x14ac:dyDescent="0.25">
      <c r="A59" t="str">
        <f>"Z092571759"</f>
        <v>Z092571759</v>
      </c>
      <c r="B59" t="str">
        <f t="shared" si="1"/>
        <v>06363391001</v>
      </c>
      <c r="C59" t="s">
        <v>15</v>
      </c>
      <c r="D59" t="s">
        <v>163</v>
      </c>
      <c r="E59" t="s">
        <v>17</v>
      </c>
      <c r="F59" s="1" t="s">
        <v>164</v>
      </c>
      <c r="G59" t="s">
        <v>165</v>
      </c>
      <c r="H59">
        <v>163.44999999999999</v>
      </c>
      <c r="I59" s="2">
        <v>43421</v>
      </c>
      <c r="J59" s="2">
        <v>43785</v>
      </c>
      <c r="K59">
        <v>163.44999999999999</v>
      </c>
    </row>
    <row r="60" spans="1:11" ht="150" x14ac:dyDescent="0.25">
      <c r="A60" t="str">
        <f>"Z632543F96"</f>
        <v>Z632543F96</v>
      </c>
      <c r="B60" t="str">
        <f t="shared" si="1"/>
        <v>06363391001</v>
      </c>
      <c r="C60" t="s">
        <v>15</v>
      </c>
      <c r="D60" t="s">
        <v>166</v>
      </c>
      <c r="E60" t="s">
        <v>17</v>
      </c>
      <c r="F60" s="1" t="s">
        <v>167</v>
      </c>
      <c r="G60" t="s">
        <v>168</v>
      </c>
      <c r="H60">
        <v>1650</v>
      </c>
      <c r="I60" s="2">
        <v>43390</v>
      </c>
      <c r="J60" s="2">
        <v>43420</v>
      </c>
      <c r="K60">
        <v>1650</v>
      </c>
    </row>
    <row r="61" spans="1:11" ht="75" x14ac:dyDescent="0.25">
      <c r="A61" t="str">
        <f>"Z992558FBC"</f>
        <v>Z992558FBC</v>
      </c>
      <c r="B61" t="str">
        <f t="shared" si="1"/>
        <v>06363391001</v>
      </c>
      <c r="C61" t="s">
        <v>15</v>
      </c>
      <c r="D61" t="s">
        <v>169</v>
      </c>
      <c r="E61" t="s">
        <v>17</v>
      </c>
      <c r="F61" s="1" t="s">
        <v>170</v>
      </c>
      <c r="G61" t="s">
        <v>171</v>
      </c>
      <c r="H61">
        <v>900</v>
      </c>
      <c r="I61" s="2">
        <v>43395</v>
      </c>
      <c r="J61" s="2">
        <v>43409</v>
      </c>
      <c r="K61">
        <v>900</v>
      </c>
    </row>
    <row r="62" spans="1:11" ht="285" x14ac:dyDescent="0.25">
      <c r="A62" t="str">
        <f>"Z8822DAD74"</f>
        <v>Z8822DAD74</v>
      </c>
      <c r="B62" t="str">
        <f t="shared" si="1"/>
        <v>06363391001</v>
      </c>
      <c r="C62" t="s">
        <v>15</v>
      </c>
      <c r="D62" t="s">
        <v>172</v>
      </c>
      <c r="E62" t="s">
        <v>53</v>
      </c>
      <c r="F62" s="1" t="s">
        <v>173</v>
      </c>
      <c r="H62">
        <v>0</v>
      </c>
      <c r="K62">
        <v>0</v>
      </c>
    </row>
    <row r="63" spans="1:11" ht="105" x14ac:dyDescent="0.25">
      <c r="A63" t="str">
        <f>"ZA025F1711"</f>
        <v>ZA025F1711</v>
      </c>
      <c r="B63" t="str">
        <f t="shared" si="1"/>
        <v>06363391001</v>
      </c>
      <c r="C63" t="s">
        <v>15</v>
      </c>
      <c r="D63" t="s">
        <v>174</v>
      </c>
      <c r="E63" t="s">
        <v>17</v>
      </c>
      <c r="F63" s="1" t="s">
        <v>175</v>
      </c>
      <c r="H63">
        <v>0</v>
      </c>
      <c r="K63">
        <v>0</v>
      </c>
    </row>
    <row r="64" spans="1:11" ht="105" x14ac:dyDescent="0.25">
      <c r="A64" t="str">
        <f>"ZBC263BF05"</f>
        <v>ZBC263BF05</v>
      </c>
      <c r="B64" t="str">
        <f t="shared" si="1"/>
        <v>06363391001</v>
      </c>
      <c r="C64" t="s">
        <v>15</v>
      </c>
      <c r="D64" t="s">
        <v>174</v>
      </c>
      <c r="E64" t="s">
        <v>17</v>
      </c>
      <c r="F64" s="1" t="s">
        <v>175</v>
      </c>
      <c r="H64">
        <v>0</v>
      </c>
      <c r="K64">
        <v>0</v>
      </c>
    </row>
    <row r="65" spans="1:11" ht="270" x14ac:dyDescent="0.25">
      <c r="A65" t="str">
        <f>"Z0D2572C09"</f>
        <v>Z0D2572C09</v>
      </c>
      <c r="B65" t="str">
        <f t="shared" si="1"/>
        <v>06363391001</v>
      </c>
      <c r="C65" t="s">
        <v>15</v>
      </c>
      <c r="D65" t="s">
        <v>176</v>
      </c>
      <c r="E65" t="s">
        <v>53</v>
      </c>
      <c r="F65" s="1" t="s">
        <v>177</v>
      </c>
      <c r="H65">
        <v>0</v>
      </c>
      <c r="K65">
        <v>0</v>
      </c>
    </row>
    <row r="66" spans="1:11" ht="375" x14ac:dyDescent="0.25">
      <c r="A66" t="str">
        <f>"ZA32552A80"</f>
        <v>ZA32552A80</v>
      </c>
      <c r="B66" t="str">
        <f t="shared" si="1"/>
        <v>06363391001</v>
      </c>
      <c r="C66" t="s">
        <v>15</v>
      </c>
      <c r="D66" t="s">
        <v>178</v>
      </c>
      <c r="E66" t="s">
        <v>53</v>
      </c>
      <c r="F66" s="1" t="s">
        <v>179</v>
      </c>
      <c r="H66">
        <v>0</v>
      </c>
      <c r="K66">
        <v>0</v>
      </c>
    </row>
    <row r="67" spans="1:11" ht="375" x14ac:dyDescent="0.25">
      <c r="A67" t="str">
        <f>"7713972B10"</f>
        <v>7713972B10</v>
      </c>
      <c r="B67" t="str">
        <f t="shared" si="1"/>
        <v>06363391001</v>
      </c>
      <c r="C67" t="s">
        <v>15</v>
      </c>
      <c r="D67" t="s">
        <v>180</v>
      </c>
      <c r="E67" t="s">
        <v>53</v>
      </c>
      <c r="F67" s="1" t="s">
        <v>181</v>
      </c>
      <c r="H67">
        <v>0</v>
      </c>
      <c r="K67">
        <v>0</v>
      </c>
    </row>
    <row r="68" spans="1:11" ht="409.5" x14ac:dyDescent="0.25">
      <c r="A68" t="str">
        <f>"ZE321B34AB"</f>
        <v>ZE321B34AB</v>
      </c>
      <c r="B68" t="str">
        <f t="shared" si="1"/>
        <v>06363391001</v>
      </c>
      <c r="C68" t="s">
        <v>15</v>
      </c>
      <c r="D68" t="s">
        <v>182</v>
      </c>
      <c r="E68" t="s">
        <v>53</v>
      </c>
      <c r="F68" s="1" t="s">
        <v>183</v>
      </c>
      <c r="G68" t="s">
        <v>184</v>
      </c>
      <c r="H68">
        <v>39000</v>
      </c>
      <c r="I68" s="2">
        <v>43195</v>
      </c>
      <c r="J68" s="2">
        <v>43927</v>
      </c>
      <c r="K68">
        <v>18147.7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calabria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2019-01-29T14:48:23Z</dcterms:created>
  <dcterms:modified xsi:type="dcterms:W3CDTF">2019-01-29T15:12:55Z</dcterms:modified>
</cp:coreProperties>
</file>