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rentino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</calcChain>
</file>

<file path=xl/sharedStrings.xml><?xml version="1.0" encoding="utf-8"?>
<sst xmlns="http://schemas.openxmlformats.org/spreadsheetml/2006/main" count="294" uniqueCount="164">
  <si>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</si>
  <si>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</si>
  <si>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</si>
  <si>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</si>
  <si>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</si>
  <si>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</si>
  <si>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</si>
  <si>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</si>
  <si>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</si>
  <si>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</si>
  <si>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</si>
  <si>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</si>
  <si>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</si>
  <si>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</si>
  <si>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</si>
  <si>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</si>
  <si>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Facchinaggio esterno dalle sedi degli UT Riva del Garda, Tione e Cavalese alla sede di Trento</t>
  </si>
  <si>
    <t>23-AFFIDAMENTO IN ECONOMIA - AFFIDAMENTO DIRETTO</t>
  </si>
  <si>
    <t xml:space="preserve">IL MOBILETTO S.A.S. di Bergo Simone &amp; C. (CF: 01787300225)
</t>
  </si>
  <si>
    <t>IL MOBILETTO S.A.S. di Bergo Simone &amp; C. (CF: 01787300225)</t>
  </si>
  <si>
    <t>Articoli vari di cancelleria per DP Trento e Uffici Territoriali</t>
  </si>
  <si>
    <t>22-PROCEDURA NEGOZIATA DERIVANTE DA AVVISI CON CUI SI INDICE LA GARA</t>
  </si>
  <si>
    <t xml:space="preserve">CARTA COPY DI ROCCHI ROSANNA (CF: RCCRNN57L66F728X)
CARTOLERIA DELLAGIACOMA SAS di Dellagiacoma Antonio e Fratelli (CF: 00921160222)
CONTER FORNITURE S.A.S. (CF: 01206270215)
Copy Trento S.r.l. unipersonale (CF: 01273280220)
Forato Cancelleria S.r.l. (CF: 01383950225)
LOEFF SYSTEM S.R.L. (CF: 02679840211)
MOAR S.R.L. (CF: 01827230226)
SEMPREBONLUX SRL (CF: 01270420225)
SIDERA BZ (CF: 02610800217)
TINKHAUSER GMBH (CF: 01563380219)
</t>
  </si>
  <si>
    <t>Forato Cancelleria S.r.l. (CF: 01383950225)</t>
  </si>
  <si>
    <t>Sostituzione di una maniglia presso sede di Cles</t>
  </si>
  <si>
    <t xml:space="preserve">M.C. MONTAGGI di Camin Mauro (CF: CMNMRA61S27L378S)
</t>
  </si>
  <si>
    <t>M.C. MONTAGGI di Camin Mauro (CF: CMNMRA61S27L378S)</t>
  </si>
  <si>
    <t>Riparazione urgente porta automatica d'ingresso all'edificio sede di Trento</t>
  </si>
  <si>
    <t xml:space="preserve">A &amp; C AUTOMAZIONI (CF: 02096600222)
</t>
  </si>
  <si>
    <t>A &amp; C AUTOMAZIONI (CF: 02096600222)</t>
  </si>
  <si>
    <t>Opere di carpenteria metallica atte a garantire la chiusura della porta sulla terrazza di copertura dell'edificio "Il Magnete", sede di Trento</t>
  </si>
  <si>
    <t xml:space="preserve">Officina Meccanica DANILO BETTI (CF: BTTDNL64H23L378A)
</t>
  </si>
  <si>
    <t>Officina Meccanica DANILO BETTI (CF: BTTDNL64H23L378A)</t>
  </si>
  <si>
    <t>Carta naturale in risme per DP Trento</t>
  </si>
  <si>
    <t xml:space="preserve">BOLZANO UFFICIO (CF: 01631620216)
CARTA COPY DI ROCCHI ROSANNA (CF: RCCRNN57L66F728X)
CONTER FORNITURE S.A.S. (CF: 01206270215)
Forato Cancelleria S.r.l. (CF: 01383950225)
LOEFF SYSTEM S.R.L. (CF: 02679840211)
MOAR S.R.L. (CF: 01827230226)
SCRIPTA S.C. (CF: 01457090221)
SEMPREBONLUX SRL (CF: 01270420225)
SIDERA BZ (CF: 02610800217)
TINKHAUSER GMBH (CF: 01563380219)
</t>
  </si>
  <si>
    <t xml:space="preserve">Drum per fotoconduttori Lexmark </t>
  </si>
  <si>
    <t xml:space="preserve">ASV SERVIZI di Stefano Cusimano (CF: CSMSFN65B19G273W)
CORPORATE EXPRESS SRL (CF: 00936630151)
EP MEGASTORE di Pepe P. (CF: PPEPQL80H12F839T)
LINEA DATA (CF: 03242680829)
NADA 2008 SRL (CF: 09234221001)
PAPER-INGROS di Frega Davide (CF: FRGDVD45L24E745Y)
R.C.M. ITALIA s.r.l. (CF: 06736060630)
SOLUZIONE UFFICIO S.R.L.  (CF: 02778750246)
TECNOCART di Antonio Natali &amp; C. S.a.s. (CF: 02703241204)
WICON ITALIA SRL (CF: 08155160966)
</t>
  </si>
  <si>
    <t>CORPORATE EXPRESS SRL (CF: 00936630151)</t>
  </si>
  <si>
    <t>Carta termica per sistema eliminacode Argo</t>
  </si>
  <si>
    <t xml:space="preserve">SIGMA S.P.A. (CF: 01590580443)
</t>
  </si>
  <si>
    <t>SIGMA S.P.A. (CF: 01590580443)</t>
  </si>
  <si>
    <t>Fornitura e sostituzione di batterie tampone per l'impianto rilevazione fumi sede di Cavalese</t>
  </si>
  <si>
    <t xml:space="preserve">GANANET di Ganarini Stefano (CF: GNRSFN59P08C372P)
</t>
  </si>
  <si>
    <t>GANANET di Ganarini Stefano (CF: GNRSFN59P08C372P)</t>
  </si>
  <si>
    <t>Sostituzione di maniglie da wc presso sede di Trento</t>
  </si>
  <si>
    <t>Pellicole oscuranti per vetrate di alcuni uffici sede di Trento</t>
  </si>
  <si>
    <t xml:space="preserve">DUESSE SAS (CF: 02225440227)
</t>
  </si>
  <si>
    <t>DUESSE SAS (CF: 02225440227)</t>
  </si>
  <si>
    <t>Disotturazione della conduttura generale fognaria sede di Borgo Valsugana</t>
  </si>
  <si>
    <t xml:space="preserve">FELLER MARCO S.A.S di Feller Marco &amp; C. (CF: 01903360228)
</t>
  </si>
  <si>
    <t>FELLER MARCO S.A.S di Feller Marco &amp; C. (CF: 01903360228)</t>
  </si>
  <si>
    <t>Tamponamento in cartongesso di un passaggio tra due uffici presso sede di Cavalese</t>
  </si>
  <si>
    <t xml:space="preserve">Pitture edili, cartongessi e cappotti di Facchini Cristian (CF: FCCCST75L05C372J)
</t>
  </si>
  <si>
    <t>Pitture edili, cartongessi e cappotti di Facchini Cristian (CF: FCCCST75L05C372J)</t>
  </si>
  <si>
    <t>Intervento di ripristino funzionamento dell'UnitÃ  di Trattamento Aria sede di Trento</t>
  </si>
  <si>
    <t xml:space="preserve">IOB S.r.l. (CF: 01907710220)
</t>
  </si>
  <si>
    <t>IOB S.r.l. (CF: 01907710220)</t>
  </si>
  <si>
    <t>Verifica periodica del contatore statico impianto fotovoltaico</t>
  </si>
  <si>
    <t xml:space="preserve">Studio Tecnico Laner Ezio (CF: LNRZEI67B28L378Y)
</t>
  </si>
  <si>
    <t>Studio Tecnico Laner Ezio (CF: LNRZEI67B28L378Y)</t>
  </si>
  <si>
    <t>Articoli di cancelleria</t>
  </si>
  <si>
    <t xml:space="preserve">CARTA COPY DI ROCCHI ROSANNA (CF: RCCRNN57L66F728X)
CARTOLERIA DELLAGIACOMA SAS di Dellagiacoma Antonio e Fratelli (CF: 00921160222)
CONTER FORNITURE S.A.S. (CF: 01206270215)
Forato Cancelleria S.r.l. (CF: 01383950225)
LOEFF SYSTEM S.R.L. (CF: 02679840211)
MOAR S.R.L. (CF: 01827230226)
SEMPREBONLUX SRL (CF: 01270420225)
SIDERA BZ (CF: 02610800217)
TECNOITALIA S.R.L. (CF: 01308770229)
TINKHAUSER GMBH (CF: 01563380219)
</t>
  </si>
  <si>
    <t>MOAR S.R.L. (CF: 01827230226)</t>
  </si>
  <si>
    <t>Sostituzione dell'interruttore di stop su impipanto elevatore sede Borgo Valsugana</t>
  </si>
  <si>
    <t xml:space="preserve">DOMOLIFT Elevatori Srl (CF: 01153190226)
</t>
  </si>
  <si>
    <t>DOMOLIFT Elevatori Srl (CF: 01153190226)</t>
  </si>
  <si>
    <t>Esecuzione delle verifiche elettrice secondo DPR n.462/01 presso sedi di Trento e Borgo Valsugana</t>
  </si>
  <si>
    <t xml:space="preserve">NV DI PAISSAN MAURIZIO S.A.S. (CF: 02076500228)
TRENTINA VERIFICHE ELETTRICHE SRL (CF: 01844810224)
</t>
  </si>
  <si>
    <t>NV DI PAISSAN MAURIZIO S.A.S. (CF: 02076500228)</t>
  </si>
  <si>
    <t>Riparazione dell'automazione di due cancelli del garage sede di Trento</t>
  </si>
  <si>
    <t xml:space="preserve">PIEFFE Costruzioni Elettriche di Piffer Giorgio (CF: PFFGRG60D24E048Y)
</t>
  </si>
  <si>
    <t>PIEFFE Costruzioni Elettriche di Piffer Giorgio (CF: PFFGRG60D24E048Y)</t>
  </si>
  <si>
    <t>Riparazione guasto a porta d'ingresso edificio il Magnete di Trento</t>
  </si>
  <si>
    <t>Trasporto e recupero di materiali misti e arredi presso DP Trento</t>
  </si>
  <si>
    <t xml:space="preserve">RIGOTTI F.LLI Srl (CF: 01977710225)
SATIVA S.r.l. (CF: 00676630221)
</t>
  </si>
  <si>
    <t>RIGOTTI F.LLI Srl (CF: 01977710225)</t>
  </si>
  <si>
    <t>Intervento di aggiornamento degli addetti laici all'uso del DAE</t>
  </si>
  <si>
    <t xml:space="preserve">COM Metodi spa  (CF: 07120730150)
PROGETTO SALUTE S.R.L. (CF: 01214730226)
</t>
  </si>
  <si>
    <t>PROGETTO SALUTE S.R.L. (CF: 01214730226)</t>
  </si>
  <si>
    <t>Timbri in gomma personalizzati</t>
  </si>
  <si>
    <t xml:space="preserve">TIMBRIFICIO LAMPO SRL (CF: 02267290373)
</t>
  </si>
  <si>
    <t>TIMBRIFICIO LAMPO SRL (CF: 02267290373)</t>
  </si>
  <si>
    <t>Servizio di facchinaggio esterno dalle sedi di Cles e Riva del Garda verso Rovereto e Trento</t>
  </si>
  <si>
    <t xml:space="preserve">AUTOTRASPORTI LOSS SRL (CF: 01390370227)
FACCHINI VERDI SOCIETA' COOPERATIVA (CF: 00108070228)
</t>
  </si>
  <si>
    <t>AUTOTRASPORTI LOSS SRL (CF: 01390370227)</t>
  </si>
  <si>
    <t>Fornitura di gas a prezzo fisso</t>
  </si>
  <si>
    <t>26-AFFIDAMENTO DIRETTO IN ADESIONE AD ACCORDO QUADRO/CONVENZIONE</t>
  </si>
  <si>
    <t xml:space="preserve">SOENERGY SRL (CF: 01565370382)
</t>
  </si>
  <si>
    <t>SOENERGY SRL (CF: 01565370382)</t>
  </si>
  <si>
    <t>Spese missione</t>
  </si>
  <si>
    <t xml:space="preserve">Antonioli Campiglio S.r.l. (CF: 03719180964)
</t>
  </si>
  <si>
    <t>Antonioli Campiglio S.r.l. (CF: 03719180964)</t>
  </si>
  <si>
    <t>Riparazioni varie di serramenti e sostituzione di vetri finestre</t>
  </si>
  <si>
    <t>Interventi di manutenzione straordinaria non programmata</t>
  </si>
  <si>
    <t xml:space="preserve">ENDURANCE IMPIANTI SRL (CF: 02126790225)
</t>
  </si>
  <si>
    <t>ENDURANCE IMPIANTI SRL (CF: 02126790225)</t>
  </si>
  <si>
    <t>Ripristino intonaco dell'archivio seminterrato presso sede di Rovereto</t>
  </si>
  <si>
    <t xml:space="preserve">BRONZINI LUCA &amp; C. S.a.s. (CF: 01551160227)
CRISTOFOLINI ELIGIO S.N.C. (CF: 01906750227)
EDILCOSTRUZIONI PINTER di Pinter Mauro (CF: PNTMRA61A26A116W)
</t>
  </si>
  <si>
    <t>EDILCOSTRUZIONI PINTER di Pinter Mauro (CF: PNTMRA61A26A116W)</t>
  </si>
  <si>
    <t>Energia Elettrica</t>
  </si>
  <si>
    <t xml:space="preserve">ENEL ENERGIA SPA (CF: 06655971007)
</t>
  </si>
  <si>
    <t>ENEL ENERGIA SPA (CF: 06655971007)</t>
  </si>
  <si>
    <t>Kit di reintegro cassette di pronto soccorso</t>
  </si>
  <si>
    <t xml:space="preserve">AIESI HOSPITAL SERVICE SAS DI PIANTADOSI VALERIO E C.  (CF: 06111530637)
ANTINFORTUNISTICA ROBERTI DI ELEONORA VACANTI &amp; SAS (CF: 07165400586)
CARTOTEC 92 SAS (CF: 04293631000)
CENTRO UFFICI SRL (CF: 03095020362)
SECURITY WORK DI CASTIGNANI EGIDIO (CF: CSTGDE60A22F749U)
</t>
  </si>
  <si>
    <t>AIESI HOSPITAL SERVICE SAS DI PIANTADOSI VALERIO E C.  (CF: 06111530637)</t>
  </si>
  <si>
    <t>Memorie USB da 8 GB e da 64 GB</t>
  </si>
  <si>
    <t xml:space="preserve">CAPRIOLI SOLUTIONS S.R.L. (CF: 10892451005)
Cartil Unipersonale S.r.l. (CF: 02632440646)
DPS INFORMATICA S.N.C. DI PRESELLO GIANNI &amp; C. (CF: 01486330309)
ECORIGENERA DI CARTA SALVATORE (CF: CRTSVT64A05B056I)
EUROTECNO SRL (CF: 04585871009)
FASESTORE S.R.L. (CF: 13405291009)
FINBUC SRL (CF: 08573761007)
INGROSCART SRL (CF: 01469840662)
LINEA DATA (CF: 03242680829)
XOFFICE GROUP SRL (CF: 14373241000)
</t>
  </si>
  <si>
    <t>DPS INFORMATICA S.N.C. DI PRESELLO GIANNI &amp; C. (CF: 01486330309)</t>
  </si>
  <si>
    <t>Carta naturale in risme per DP Trento e Uffici Territoriali</t>
  </si>
  <si>
    <t xml:space="preserve">BOLZANO UFFICIO (CF: 01631620216)
CARTA COPY DI ROCCHI ROSANNA (CF: RCCRNN57L66F728X)
CARTOLERIA DELLAGIACOMA SAS di Dellagiacoma Antonio e Fratelli (CF: 00921160222)
CONTER FORNITURE S.A.S. (CF: 01206270215)
Copy Trento S.r.l. unipersonale (CF: 01273280220)
Forato Cancelleria S.r.l. (CF: 01383950225)
GIOCHIMPARA S.R.L (CF: 00635430226)
LOEFF SYSTEM S.R.L. (CF: 02679840211)
MOAR S.R.L. (CF: 01827230226)
TINKHAUSER GMBH (CF: 01563380219)
</t>
  </si>
  <si>
    <t>Fornitura di nuova segnaletica per l'UT di Cles</t>
  </si>
  <si>
    <t>Manutenzione del sistema antintrusione della sede UT Riva del Garda e della DP Trento</t>
  </si>
  <si>
    <t xml:space="preserve">SICURCOP S.r.l.s. (CF: 02339340222)
</t>
  </si>
  <si>
    <t>SICURCOP S.r.l.s. (CF: 02339340222)</t>
  </si>
  <si>
    <t>Realizzazione di opere elettriche presso la sede dell'UT Cles</t>
  </si>
  <si>
    <t xml:space="preserve">ELETTROTEAM S.r.l. (CF: 01517710222)
</t>
  </si>
  <si>
    <t>ELETTROTEAM S.r.l. (CF: 01517710222)</t>
  </si>
  <si>
    <t>Acquisto di docking station</t>
  </si>
  <si>
    <t xml:space="preserve">DPS INFORMATICA S.N.C. DI PRESELLO GIANNI &amp; C. (CF: 01486330309)
</t>
  </si>
  <si>
    <t>Manutenzione del sistema antintrusione della sede di Trento</t>
  </si>
  <si>
    <t>Opere di carpenteria metallica per sede di Trento</t>
  </si>
  <si>
    <t xml:space="preserve">ISOCAF S.r.l. (CF: 00775490287)
</t>
  </si>
  <si>
    <t>ISOCAF S.r.l. (CF: 00775490287)</t>
  </si>
  <si>
    <t>Servizio di trasporto, distruzione e smaltimento di materiale cartaceo</t>
  </si>
  <si>
    <t xml:space="preserve">MOSER Marino &amp; Figli S.r.l. (CF: 00385420229)
</t>
  </si>
  <si>
    <t>MOSER Marino &amp; Figli S.r.l. (CF: 00385420229)</t>
  </si>
  <si>
    <t>Sostituzione di uno scaldacqua elettrico presso la sede di Cavalese</t>
  </si>
  <si>
    <t xml:space="preserve">IDROTERMO ESPEN S.n.c. di Espen Marco &amp; C. (CF: 02320710227)
</t>
  </si>
  <si>
    <t>IDROTERMO ESPEN S.n.c. di Espen Marco &amp; C. (CF: 02320710227)</t>
  </si>
  <si>
    <t>Hard disk esterni per attivitÃ  Uff. Controllo</t>
  </si>
  <si>
    <t xml:space="preserve">2C CHIAPPINI SRL (CF: 08481470154)
2C SERVICE S.R.L. (CF: 01997200132)
2C SOLUTION SRL (CF: 04030410288)
2G SICUREZZA SRL (CF: 04170890265)
3 SERVICE (CF: 03093570137)
3D STORE PADOVA SRL (CF: 05068080281)
3DZ PIEMONTE SRL (CF: 04590810265)
3OGRES SRL (CF: 02879300131)
TECHNOINF S.R.L. (CF: 10239630964)
TECHNOSHARING (CF: 13296300158)
</t>
  </si>
  <si>
    <t>TECHNOINF S.R.L. (CF: 10239630964)</t>
  </si>
  <si>
    <t>Interventi di manutenzione non programmata su impianto elettrico</t>
  </si>
  <si>
    <t>Tinteggiatura dei locali della sede di Cavalese</t>
  </si>
  <si>
    <t>Fornitura e posa in opera di un encoder motore per impianto ascensori</t>
  </si>
  <si>
    <t xml:space="preserve">KONE SPA (CF: 05069070158)
</t>
  </si>
  <si>
    <t>KONE SPA (CF: 05069070158)</t>
  </si>
  <si>
    <t>Articoli vari di cancelleria</t>
  </si>
  <si>
    <t xml:space="preserve">centro ufficio srl (CF: 01222040931)
CIENNE SNC di Ciangola Barbara e C. (CF: 05653981000)
CONTER FORNITURE S.A.S. (CF: 01206270215)
CORPORATE EXPRESS SRL (CF: 00936630151)
EUROCARTA SRL (CF: 03128560962)
Forato Cancelleria S.r.l. (CF: 01383950225)
MOAR S.R.L. (CF: 01827230226)
OFFICE LAND (CF: 03277020271)
TECNOFFICE  (CF: 03027850274)
ZETA UFFICIO SRL (CF: 01152130314)
</t>
  </si>
  <si>
    <t xml:space="preserve">CONTER FORNITURE S.A.S. (CF: 01206270215)
CORPORATE EXPRESS SRL (CF: 00936630151)
DUBINI S.R.L. (CF: 06262520155)
ELITE OFFICE (CF: 08644570965)
Forato Cancelleria S.r.l. (CF: 01383950225)
MARKA TOP S.R.L. (CF: 00170700280)
MOAR S.R.L. (CF: 01827230226)
PRISMA SRL (CF: 02342500275)
SCRIBA SRL (CF: 02169280233)
WEBBIT SRL (CF: 13278160158)
</t>
  </si>
  <si>
    <t>Interventi vari di riparazione guasti su impianto di riscaldamento-raffrescamento della sede di Trento</t>
  </si>
  <si>
    <t>Fornitura e montaggio di una postazione di prima informazione</t>
  </si>
  <si>
    <t xml:space="preserve">FACCHINI ARREDAMENTI di Facchini Alberto (CF: FCCLRT74T13A372Q)
</t>
  </si>
  <si>
    <t>FACCHINI ARREDAMENTI di Facchini Alberto (CF: FCCLRT74T13A372Q)</t>
  </si>
  <si>
    <t>Abbonamento L'Adige Online</t>
  </si>
  <si>
    <t xml:space="preserve">S.I.E. SPA - SOCIETA' INIZIATIVE EDITORIALI (CF: 07529070158)
</t>
  </si>
  <si>
    <t>S.I.E. SPA - SOCIETA' INIZIATIVE EDITORIALI (CF: 07529070158)</t>
  </si>
  <si>
    <t>Noleggio quinquennale di fotocopiatori per DP Trento e sedi periferiche</t>
  </si>
  <si>
    <t xml:space="preserve">KYOCERA DOCUMENT SOLUTION ITALIA SPA (CF: 01788080156)
</t>
  </si>
  <si>
    <t>KYOCERA DOCUMENT SOLUTION ITALIA SPA (CF: 01788080156)</t>
  </si>
  <si>
    <t>Argo minilan per UT Rovereto</t>
  </si>
  <si>
    <t xml:space="preserve">SIGMA SPA (CF: 01590680443)
</t>
  </si>
  <si>
    <t>SIGMA SPA (CF: 01590680443)</t>
  </si>
  <si>
    <t>Carta naturale in risme DP Trento</t>
  </si>
  <si>
    <t xml:space="preserve">4 OFFICE (CF: RNZPLA72L26L378R)
4WD INFORMATICA (CF: 01764660229)
al risparmio s.r.l. (CF: 01271520221)
alto garda informatica srl (CF: 02273340220)
antolini tipografia srl (CF: 02118540224)
</t>
  </si>
  <si>
    <t>Manutenzione impianto antincendio</t>
  </si>
  <si>
    <t xml:space="preserve">ADIGESTINTORI DI AGATI ALESSANDRA (CF: 02097250225)
ANTINCENDI PRIMIERO DI TAVERNARO WALTER  (CF: 01786530228)
BARILARI GINO (CF: 00325280220)
CLIMART SRL (CF: 01754250221)
COSMIT SRL (CF: 02229950221)
</t>
  </si>
  <si>
    <t>Manutenzione ordinaria di tutte le finestre dell'immobile sede di Trento</t>
  </si>
  <si>
    <t xml:space="preserve">CASAGRANDE IVANO (CF: CSGVNI60D20L378A)
HOME REPAIR di Pigozzi Luigi (CF: PGZLGU71A05Z133P)
M.C. MONTAGGI di Camin Mauro (CF: CMNMRA61S27L378S)
TECNICOM SRL (CF: 01119570222)
</t>
  </si>
  <si>
    <t>CASAGRANDE IVANO (CF: CSGVNI60D20L378A)</t>
  </si>
  <si>
    <t>Interventi di verifica estintori (manutenzione periodica)</t>
  </si>
  <si>
    <t xml:space="preserve">SECURE LIFE SAS di Taufer Massimo (CF: 02401330226)
</t>
  </si>
  <si>
    <t>SECURE LIFE SAS di Taufer Massimo (CF: 02401330226)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</si>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</sst>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163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"ZC121A0A44"</f>
        <v>ZC121A0A44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1113</v>
      </c>
      <c r="I3" s="2">
        <v>43068</v>
      </c>
      <c r="J3" s="2">
        <v>43089</v>
      </c>
      <c r="K3">
        <v>1113</v>
      </c>
    </row>
    <row r="4" spans="1:11" x14ac:dyDescent="0.25">
      <c r="A4" t="str">
        <f>"ZB821719C8"</f>
        <v>ZB821719C8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1922.4</v>
      </c>
      <c r="I4" s="2">
        <v>43119</v>
      </c>
      <c r="J4" s="2">
        <v>43131</v>
      </c>
      <c r="K4">
        <v>1922.4</v>
      </c>
    </row>
    <row r="5" spans="1:11" x14ac:dyDescent="0.25">
      <c r="A5" t="str">
        <f>"Z8821C0097"</f>
        <v>Z8821C0097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120</v>
      </c>
      <c r="I5" s="2">
        <v>43119</v>
      </c>
      <c r="J5" s="2">
        <v>43123</v>
      </c>
      <c r="K5">
        <v>120</v>
      </c>
    </row>
    <row r="6" spans="1:11" x14ac:dyDescent="0.25">
      <c r="A6" t="str">
        <f>"Z5D21F2B9D"</f>
        <v>Z5D21F2B9D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100</v>
      </c>
      <c r="I6" s="2">
        <v>43122</v>
      </c>
      <c r="J6" s="2">
        <v>43122</v>
      </c>
      <c r="K6">
        <v>100</v>
      </c>
    </row>
    <row r="7" spans="1:11" x14ac:dyDescent="0.25">
      <c r="A7" t="str">
        <f>"Z1E21C111F"</f>
        <v>Z1E21C111F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420</v>
      </c>
      <c r="I7" s="2">
        <v>43137</v>
      </c>
      <c r="J7" s="2">
        <v>43159</v>
      </c>
      <c r="K7">
        <v>420</v>
      </c>
    </row>
    <row r="8" spans="1:11" x14ac:dyDescent="0.25">
      <c r="A8" t="str">
        <f>"Z8522498EF"</f>
        <v>Z8522498EF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23</v>
      </c>
      <c r="H8">
        <v>4180</v>
      </c>
      <c r="I8" s="2">
        <v>43153</v>
      </c>
      <c r="J8" s="2">
        <v>43159</v>
      </c>
      <c r="K8">
        <v>4180</v>
      </c>
    </row>
    <row r="9" spans="1:11" x14ac:dyDescent="0.25">
      <c r="A9" t="str">
        <f>"Z3A2168CF3"</f>
        <v>Z3A2168CF3</v>
      </c>
      <c r="B9" t="str">
        <f t="shared" si="0"/>
        <v>06363391001</v>
      </c>
      <c r="C9" t="s">
        <v>15</v>
      </c>
      <c r="D9" t="s">
        <v>35</v>
      </c>
      <c r="E9" t="s">
        <v>21</v>
      </c>
      <c r="F9" s="1" t="s">
        <v>36</v>
      </c>
      <c r="G9" t="s">
        <v>37</v>
      </c>
      <c r="H9">
        <v>445.8</v>
      </c>
      <c r="I9" s="2">
        <v>43152</v>
      </c>
      <c r="J9" s="2">
        <v>43161</v>
      </c>
      <c r="K9">
        <v>445.8</v>
      </c>
    </row>
    <row r="10" spans="1:11" x14ac:dyDescent="0.25">
      <c r="A10" t="str">
        <f>"ZBC21F6D6B"</f>
        <v>ZBC21F6D6B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1200</v>
      </c>
      <c r="I10" s="2">
        <v>43151</v>
      </c>
      <c r="J10" s="2">
        <v>43159</v>
      </c>
      <c r="K10">
        <v>1200</v>
      </c>
    </row>
    <row r="11" spans="1:11" x14ac:dyDescent="0.25">
      <c r="A11" t="str">
        <f>"Z10229FC4B"</f>
        <v>Z10229FC4B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60</v>
      </c>
      <c r="I11" s="2">
        <v>43166</v>
      </c>
      <c r="J11" s="2">
        <v>43179</v>
      </c>
      <c r="K11">
        <v>0</v>
      </c>
    </row>
    <row r="12" spans="1:11" x14ac:dyDescent="0.25">
      <c r="A12" t="str">
        <f>"Z4F2316F9E"</f>
        <v>Z4F2316F9E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25</v>
      </c>
      <c r="G12" t="s">
        <v>26</v>
      </c>
      <c r="H12">
        <v>220</v>
      </c>
      <c r="I12" s="2">
        <v>43200</v>
      </c>
      <c r="J12" s="2">
        <v>43203</v>
      </c>
      <c r="K12">
        <v>220</v>
      </c>
    </row>
    <row r="13" spans="1:11" x14ac:dyDescent="0.25">
      <c r="A13" t="str">
        <f>"Z5F22FBBB3"</f>
        <v>Z5F22FBBB3</v>
      </c>
      <c r="B13" t="str">
        <f t="shared" si="0"/>
        <v>06363391001</v>
      </c>
      <c r="C13" t="s">
        <v>15</v>
      </c>
      <c r="D13" t="s">
        <v>45</v>
      </c>
      <c r="E13" t="s">
        <v>17</v>
      </c>
      <c r="F13" s="1" t="s">
        <v>46</v>
      </c>
      <c r="G13" t="s">
        <v>47</v>
      </c>
      <c r="H13">
        <v>268</v>
      </c>
      <c r="I13" s="2">
        <v>43192</v>
      </c>
      <c r="J13" s="2">
        <v>43196</v>
      </c>
      <c r="K13">
        <v>268</v>
      </c>
    </row>
    <row r="14" spans="1:11" x14ac:dyDescent="0.25">
      <c r="A14" t="str">
        <f>"ZA322C6278"</f>
        <v>ZA322C6278</v>
      </c>
      <c r="B14" t="str">
        <f t="shared" si="0"/>
        <v>06363391001</v>
      </c>
      <c r="C14" t="s">
        <v>15</v>
      </c>
      <c r="D14" t="s">
        <v>48</v>
      </c>
      <c r="E14" t="s">
        <v>17</v>
      </c>
      <c r="F14" s="1" t="s">
        <v>49</v>
      </c>
      <c r="G14" t="s">
        <v>50</v>
      </c>
      <c r="H14">
        <v>250</v>
      </c>
      <c r="I14" s="2">
        <v>43171</v>
      </c>
      <c r="J14" s="2">
        <v>43181</v>
      </c>
      <c r="K14">
        <v>250</v>
      </c>
    </row>
    <row r="15" spans="1:11" x14ac:dyDescent="0.25">
      <c r="A15" t="str">
        <f>"Z27231FBD4"</f>
        <v>Z27231FBD4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52</v>
      </c>
      <c r="G15" t="s">
        <v>53</v>
      </c>
      <c r="H15">
        <v>430</v>
      </c>
      <c r="I15" s="2">
        <v>43209</v>
      </c>
      <c r="J15" s="2">
        <v>43220</v>
      </c>
      <c r="K15">
        <v>430</v>
      </c>
    </row>
    <row r="16" spans="1:11" ht="75" x14ac:dyDescent="0.25">
      <c r="A16" t="str">
        <f>"Z9822C6A4A"</f>
        <v>Z9822C6A4A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55</v>
      </c>
      <c r="G16" t="s">
        <v>56</v>
      </c>
      <c r="H16">
        <v>1734.4</v>
      </c>
      <c r="I16" s="2">
        <v>43185</v>
      </c>
      <c r="J16" s="2">
        <v>43189</v>
      </c>
      <c r="K16">
        <v>1734.4</v>
      </c>
    </row>
    <row r="17" spans="1:11" x14ac:dyDescent="0.25">
      <c r="A17" t="str">
        <f>"Z4D22524C1"</f>
        <v>Z4D22524C1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58</v>
      </c>
      <c r="G17" t="s">
        <v>59</v>
      </c>
      <c r="H17">
        <v>550</v>
      </c>
      <c r="I17" s="2">
        <v>43151</v>
      </c>
      <c r="J17" s="2">
        <v>43158</v>
      </c>
      <c r="K17">
        <v>0</v>
      </c>
    </row>
    <row r="18" spans="1:11" x14ac:dyDescent="0.25">
      <c r="A18" t="str">
        <f>"Z712414F05"</f>
        <v>Z712414F05</v>
      </c>
      <c r="B18" t="str">
        <f t="shared" si="0"/>
        <v>06363391001</v>
      </c>
      <c r="C18" t="s">
        <v>15</v>
      </c>
      <c r="D18" t="s">
        <v>60</v>
      </c>
      <c r="E18" t="s">
        <v>21</v>
      </c>
      <c r="F18" s="1" t="s">
        <v>61</v>
      </c>
      <c r="G18" t="s">
        <v>62</v>
      </c>
      <c r="H18">
        <v>1499.78</v>
      </c>
      <c r="I18" s="2">
        <v>43292</v>
      </c>
      <c r="J18" s="2">
        <v>43301</v>
      </c>
      <c r="K18">
        <v>1499.78</v>
      </c>
    </row>
    <row r="19" spans="1:11" x14ac:dyDescent="0.25">
      <c r="A19" t="str">
        <f>"ZC8235A85A"</f>
        <v>ZC8235A85A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284</v>
      </c>
      <c r="I19" s="2">
        <v>43231</v>
      </c>
      <c r="J19" s="2">
        <v>43236</v>
      </c>
      <c r="K19">
        <v>284</v>
      </c>
    </row>
    <row r="20" spans="1:11" x14ac:dyDescent="0.25">
      <c r="A20" t="str">
        <f>"Z7A238D0CE"</f>
        <v>Z7A238D0CE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700</v>
      </c>
      <c r="I20" s="2">
        <v>43243</v>
      </c>
      <c r="J20" s="2">
        <v>43251</v>
      </c>
      <c r="K20">
        <v>700</v>
      </c>
    </row>
    <row r="21" spans="1:11" x14ac:dyDescent="0.25">
      <c r="A21" t="str">
        <f>"Z0C23A3867"</f>
        <v>Z0C23A3867</v>
      </c>
      <c r="B21" t="str">
        <f t="shared" si="0"/>
        <v>06363391001</v>
      </c>
      <c r="C21" t="s">
        <v>15</v>
      </c>
      <c r="D21" t="s">
        <v>69</v>
      </c>
      <c r="E21" t="s">
        <v>17</v>
      </c>
      <c r="F21" s="1" t="s">
        <v>70</v>
      </c>
      <c r="G21" t="s">
        <v>71</v>
      </c>
      <c r="H21">
        <v>420</v>
      </c>
      <c r="I21" s="2">
        <v>43248</v>
      </c>
      <c r="J21" s="2">
        <v>43250</v>
      </c>
      <c r="K21">
        <v>420</v>
      </c>
    </row>
    <row r="22" spans="1:11" x14ac:dyDescent="0.25">
      <c r="A22" t="str">
        <f>"Z2E23C54FB"</f>
        <v>Z2E23C54FB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28</v>
      </c>
      <c r="G22" t="s">
        <v>29</v>
      </c>
      <c r="H22">
        <v>300</v>
      </c>
      <c r="I22" s="2">
        <v>43245</v>
      </c>
      <c r="J22" s="2">
        <v>43245</v>
      </c>
      <c r="K22">
        <v>300</v>
      </c>
    </row>
    <row r="23" spans="1:11" x14ac:dyDescent="0.25">
      <c r="A23" t="str">
        <f>"Z7E231FCBA"</f>
        <v>Z7E231FCBA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74</v>
      </c>
      <c r="G23" t="s">
        <v>75</v>
      </c>
      <c r="H23">
        <v>1528.2</v>
      </c>
      <c r="I23" s="2">
        <v>43131</v>
      </c>
      <c r="J23" s="2">
        <v>43159</v>
      </c>
      <c r="K23">
        <v>1528.2</v>
      </c>
    </row>
    <row r="24" spans="1:11" x14ac:dyDescent="0.25">
      <c r="A24" t="str">
        <f>"Z50235EFF0"</f>
        <v>Z50235EFF0</v>
      </c>
      <c r="B24" t="str">
        <f t="shared" si="0"/>
        <v>06363391001</v>
      </c>
      <c r="C24" t="s">
        <v>15</v>
      </c>
      <c r="D24" t="s">
        <v>76</v>
      </c>
      <c r="E24" t="s">
        <v>17</v>
      </c>
      <c r="F24" s="1" t="s">
        <v>77</v>
      </c>
      <c r="G24" t="s">
        <v>78</v>
      </c>
      <c r="H24">
        <v>1275</v>
      </c>
      <c r="I24" s="2">
        <v>43235</v>
      </c>
      <c r="J24" s="2">
        <v>43243</v>
      </c>
      <c r="K24">
        <v>1275</v>
      </c>
    </row>
    <row r="25" spans="1:11" x14ac:dyDescent="0.25">
      <c r="A25" t="str">
        <f>"Z192344F1F"</f>
        <v>Z192344F1F</v>
      </c>
      <c r="B25" t="str">
        <f t="shared" si="0"/>
        <v>06363391001</v>
      </c>
      <c r="C25" t="s">
        <v>15</v>
      </c>
      <c r="D25" t="s">
        <v>79</v>
      </c>
      <c r="E25" t="s">
        <v>17</v>
      </c>
      <c r="F25" s="1" t="s">
        <v>80</v>
      </c>
      <c r="G25" t="s">
        <v>81</v>
      </c>
      <c r="H25">
        <v>290.58999999999997</v>
      </c>
      <c r="I25" s="2">
        <v>43214</v>
      </c>
      <c r="J25" s="2">
        <v>43217</v>
      </c>
      <c r="K25">
        <v>290.58999999999997</v>
      </c>
    </row>
    <row r="26" spans="1:11" x14ac:dyDescent="0.25">
      <c r="A26" t="str">
        <f>"ZC123F04B1"</f>
        <v>ZC123F04B1</v>
      </c>
      <c r="B26" t="str">
        <f t="shared" si="0"/>
        <v>06363391001</v>
      </c>
      <c r="C26" t="s">
        <v>15</v>
      </c>
      <c r="D26" t="s">
        <v>82</v>
      </c>
      <c r="E26" t="s">
        <v>17</v>
      </c>
      <c r="F26" s="1" t="s">
        <v>83</v>
      </c>
      <c r="G26" t="s">
        <v>84</v>
      </c>
      <c r="H26">
        <v>705</v>
      </c>
      <c r="I26" s="2">
        <v>43271</v>
      </c>
      <c r="J26" s="2">
        <v>43271</v>
      </c>
      <c r="K26">
        <v>705</v>
      </c>
    </row>
    <row r="27" spans="1:11" x14ac:dyDescent="0.25">
      <c r="A27" t="str">
        <f>"ZCE22C46D7"</f>
        <v>ZCE22C46D7</v>
      </c>
      <c r="B27" t="str">
        <f t="shared" si="0"/>
        <v>06363391001</v>
      </c>
      <c r="C27" t="s">
        <v>15</v>
      </c>
      <c r="D27" t="s">
        <v>85</v>
      </c>
      <c r="E27" t="s">
        <v>86</v>
      </c>
      <c r="F27" s="1" t="s">
        <v>87</v>
      </c>
      <c r="G27" t="s">
        <v>88</v>
      </c>
      <c r="H27">
        <v>0</v>
      </c>
      <c r="I27" s="2">
        <v>43221</v>
      </c>
      <c r="J27" s="2">
        <v>43585</v>
      </c>
      <c r="K27">
        <v>5980.58</v>
      </c>
    </row>
    <row r="28" spans="1:11" x14ac:dyDescent="0.25">
      <c r="A28" t="str">
        <f>"ZEE2265203"</f>
        <v>ZEE2265203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91</v>
      </c>
      <c r="H28">
        <v>290.89999999999998</v>
      </c>
      <c r="I28" s="2">
        <v>43153</v>
      </c>
      <c r="J28" s="2">
        <v>43154</v>
      </c>
      <c r="K28">
        <v>290.89999999999998</v>
      </c>
    </row>
    <row r="29" spans="1:11" x14ac:dyDescent="0.25">
      <c r="A29" t="str">
        <f>"ZA42439C4D"</f>
        <v>ZA42439C4D</v>
      </c>
      <c r="B29" t="str">
        <f t="shared" si="0"/>
        <v>06363391001</v>
      </c>
      <c r="C29" t="s">
        <v>15</v>
      </c>
      <c r="D29" t="s">
        <v>92</v>
      </c>
      <c r="E29" t="s">
        <v>17</v>
      </c>
      <c r="F29" s="1" t="s">
        <v>25</v>
      </c>
      <c r="G29" t="s">
        <v>26</v>
      </c>
      <c r="H29">
        <v>470</v>
      </c>
      <c r="I29" s="2">
        <v>43286</v>
      </c>
      <c r="J29" s="2">
        <v>43286</v>
      </c>
      <c r="K29">
        <v>470</v>
      </c>
    </row>
    <row r="30" spans="1:11" x14ac:dyDescent="0.25">
      <c r="A30" t="str">
        <f>"Z4F244D5B1"</f>
        <v>Z4F244D5B1</v>
      </c>
      <c r="B30" t="str">
        <f t="shared" si="0"/>
        <v>06363391001</v>
      </c>
      <c r="C30" t="s">
        <v>15</v>
      </c>
      <c r="D30" t="s">
        <v>93</v>
      </c>
      <c r="E30" t="s">
        <v>17</v>
      </c>
      <c r="F30" s="1" t="s">
        <v>94</v>
      </c>
      <c r="G30" t="s">
        <v>95</v>
      </c>
      <c r="H30">
        <v>1052.58</v>
      </c>
      <c r="I30" s="2">
        <v>43119</v>
      </c>
      <c r="J30" s="2">
        <v>43229</v>
      </c>
      <c r="K30">
        <v>1052.58</v>
      </c>
    </row>
    <row r="31" spans="1:11" x14ac:dyDescent="0.25">
      <c r="A31" t="str">
        <f>"ZEB24373A1"</f>
        <v>ZEB24373A1</v>
      </c>
      <c r="B31" t="str">
        <f t="shared" si="0"/>
        <v>06363391001</v>
      </c>
      <c r="C31" t="s">
        <v>15</v>
      </c>
      <c r="D31" t="s">
        <v>96</v>
      </c>
      <c r="E31" t="s">
        <v>17</v>
      </c>
      <c r="F31" s="1" t="s">
        <v>97</v>
      </c>
      <c r="G31" t="s">
        <v>98</v>
      </c>
      <c r="H31">
        <v>2945.9</v>
      </c>
      <c r="I31" s="2">
        <v>43297</v>
      </c>
      <c r="J31" s="2">
        <v>43311</v>
      </c>
      <c r="K31">
        <v>2945.9</v>
      </c>
    </row>
    <row r="32" spans="1:11" x14ac:dyDescent="0.25">
      <c r="A32" t="str">
        <f>"7391221485"</f>
        <v>7391221485</v>
      </c>
      <c r="B32" t="str">
        <f t="shared" si="0"/>
        <v>06363391001</v>
      </c>
      <c r="C32" t="s">
        <v>15</v>
      </c>
      <c r="D32" t="s">
        <v>99</v>
      </c>
      <c r="E32" t="s">
        <v>86</v>
      </c>
      <c r="F32" s="1" t="s">
        <v>100</v>
      </c>
      <c r="G32" t="s">
        <v>101</v>
      </c>
      <c r="H32">
        <v>0</v>
      </c>
      <c r="I32" s="2">
        <v>43160</v>
      </c>
      <c r="J32" s="2">
        <v>43524</v>
      </c>
      <c r="K32">
        <v>39308.51</v>
      </c>
    </row>
    <row r="33" spans="1:11" x14ac:dyDescent="0.25">
      <c r="A33" t="str">
        <f>"ZEE23ECC30"</f>
        <v>ZEE23ECC30</v>
      </c>
      <c r="B33" t="str">
        <f t="shared" si="0"/>
        <v>06363391001</v>
      </c>
      <c r="C33" t="s">
        <v>15</v>
      </c>
      <c r="D33" t="s">
        <v>102</v>
      </c>
      <c r="E33" t="s">
        <v>21</v>
      </c>
      <c r="F33" s="1" t="s">
        <v>103</v>
      </c>
      <c r="G33" t="s">
        <v>104</v>
      </c>
      <c r="H33">
        <v>134.4</v>
      </c>
      <c r="I33" s="2">
        <v>43262</v>
      </c>
      <c r="J33" s="2">
        <v>43280</v>
      </c>
      <c r="K33">
        <v>134.4</v>
      </c>
    </row>
    <row r="34" spans="1:11" x14ac:dyDescent="0.25">
      <c r="A34" t="str">
        <f>"ZEE23ED503"</f>
        <v>ZEE23ED503</v>
      </c>
      <c r="B34" t="str">
        <f t="shared" si="0"/>
        <v>06363391001</v>
      </c>
      <c r="C34" t="s">
        <v>15</v>
      </c>
      <c r="D34" t="s">
        <v>105</v>
      </c>
      <c r="E34" t="s">
        <v>21</v>
      </c>
      <c r="F34" s="1" t="s">
        <v>106</v>
      </c>
      <c r="G34" t="s">
        <v>107</v>
      </c>
      <c r="H34">
        <v>735</v>
      </c>
      <c r="I34" s="2">
        <v>43292</v>
      </c>
      <c r="J34" s="2">
        <v>43298</v>
      </c>
      <c r="K34">
        <v>735</v>
      </c>
    </row>
    <row r="35" spans="1:11" x14ac:dyDescent="0.25">
      <c r="A35" t="str">
        <f>"Z63245569F"</f>
        <v>Z63245569F</v>
      </c>
      <c r="B35" t="str">
        <f t="shared" ref="B35:B58" si="1">"06363391001"</f>
        <v>06363391001</v>
      </c>
      <c r="C35" t="s">
        <v>15</v>
      </c>
      <c r="D35" t="s">
        <v>108</v>
      </c>
      <c r="E35" t="s">
        <v>21</v>
      </c>
      <c r="F35" s="1" t="s">
        <v>109</v>
      </c>
      <c r="G35" t="s">
        <v>23</v>
      </c>
      <c r="H35">
        <v>5254.4</v>
      </c>
      <c r="I35" s="2">
        <v>43304</v>
      </c>
      <c r="J35" s="2">
        <v>43306</v>
      </c>
      <c r="K35">
        <v>5254.4</v>
      </c>
    </row>
    <row r="36" spans="1:11" x14ac:dyDescent="0.25">
      <c r="A36" t="str">
        <f>"Z2E2494CD9"</f>
        <v>Z2E2494CD9</v>
      </c>
      <c r="B36" t="str">
        <f t="shared" si="1"/>
        <v>06363391001</v>
      </c>
      <c r="C36" t="s">
        <v>15</v>
      </c>
      <c r="D36" t="s">
        <v>110</v>
      </c>
      <c r="E36" t="s">
        <v>17</v>
      </c>
      <c r="F36" s="1" t="s">
        <v>46</v>
      </c>
      <c r="G36" t="s">
        <v>47</v>
      </c>
      <c r="H36">
        <v>570.5</v>
      </c>
      <c r="I36" s="2">
        <v>43315</v>
      </c>
      <c r="J36" s="2">
        <v>43318</v>
      </c>
      <c r="K36">
        <v>570.5</v>
      </c>
    </row>
    <row r="37" spans="1:11" x14ac:dyDescent="0.25">
      <c r="A37" t="str">
        <f>"Z3224A6948"</f>
        <v>Z3224A6948</v>
      </c>
      <c r="B37" t="str">
        <f t="shared" si="1"/>
        <v>06363391001</v>
      </c>
      <c r="C37" t="s">
        <v>15</v>
      </c>
      <c r="D37" t="s">
        <v>111</v>
      </c>
      <c r="E37" t="s">
        <v>17</v>
      </c>
      <c r="F37" s="1" t="s">
        <v>112</v>
      </c>
      <c r="G37" t="s">
        <v>113</v>
      </c>
      <c r="H37">
        <v>119</v>
      </c>
      <c r="I37" s="2">
        <v>43308</v>
      </c>
      <c r="J37" s="2">
        <v>43308</v>
      </c>
      <c r="K37">
        <v>119</v>
      </c>
    </row>
    <row r="38" spans="1:11" ht="90" x14ac:dyDescent="0.25">
      <c r="A38" t="str">
        <f>"ZCD23ECB23"</f>
        <v>ZCD23ECB23</v>
      </c>
      <c r="B38" t="str">
        <f t="shared" si="1"/>
        <v>06363391001</v>
      </c>
      <c r="C38" t="s">
        <v>15</v>
      </c>
      <c r="D38" t="s">
        <v>114</v>
      </c>
      <c r="E38" t="s">
        <v>17</v>
      </c>
      <c r="F38" s="1" t="s">
        <v>115</v>
      </c>
      <c r="G38" t="s">
        <v>116</v>
      </c>
      <c r="H38">
        <v>2047</v>
      </c>
      <c r="I38" s="2">
        <v>42930</v>
      </c>
      <c r="J38" s="2">
        <v>43201</v>
      </c>
      <c r="K38">
        <v>2047</v>
      </c>
    </row>
    <row r="39" spans="1:11" ht="165" x14ac:dyDescent="0.25">
      <c r="A39" t="str">
        <f>"Z272495D97"</f>
        <v>Z272495D97</v>
      </c>
      <c r="B39" t="str">
        <f t="shared" si="1"/>
        <v>06363391001</v>
      </c>
      <c r="C39" t="s">
        <v>15</v>
      </c>
      <c r="D39" t="s">
        <v>117</v>
      </c>
      <c r="E39" t="s">
        <v>17</v>
      </c>
      <c r="F39" s="1" t="s">
        <v>118</v>
      </c>
      <c r="G39" t="s">
        <v>107</v>
      </c>
      <c r="H39">
        <v>194</v>
      </c>
      <c r="I39" s="2">
        <v>43320</v>
      </c>
      <c r="J39" s="2">
        <v>43334</v>
      </c>
      <c r="K39">
        <v>194</v>
      </c>
    </row>
    <row r="40" spans="1:11" ht="90" x14ac:dyDescent="0.25">
      <c r="A40" t="str">
        <f>"Z5424C1616"</f>
        <v>Z5424C1616</v>
      </c>
      <c r="B40" t="str">
        <f t="shared" si="1"/>
        <v>06363391001</v>
      </c>
      <c r="C40" t="s">
        <v>15</v>
      </c>
      <c r="D40" t="s">
        <v>119</v>
      </c>
      <c r="E40" t="s">
        <v>17</v>
      </c>
      <c r="F40" s="1" t="s">
        <v>112</v>
      </c>
      <c r="G40" t="s">
        <v>113</v>
      </c>
      <c r="H40">
        <v>343</v>
      </c>
      <c r="I40" s="2">
        <v>43343</v>
      </c>
      <c r="J40" s="2">
        <v>43343</v>
      </c>
      <c r="K40">
        <v>343</v>
      </c>
    </row>
    <row r="41" spans="1:11" ht="75" x14ac:dyDescent="0.25">
      <c r="A41" t="str">
        <f>"Z6E24B6D97"</f>
        <v>Z6E24B6D97</v>
      </c>
      <c r="B41" t="str">
        <f t="shared" si="1"/>
        <v>06363391001</v>
      </c>
      <c r="C41" t="s">
        <v>15</v>
      </c>
      <c r="D41" t="s">
        <v>120</v>
      </c>
      <c r="E41" t="s">
        <v>17</v>
      </c>
      <c r="F41" s="1" t="s">
        <v>121</v>
      </c>
      <c r="G41" t="s">
        <v>122</v>
      </c>
      <c r="H41">
        <v>1980</v>
      </c>
      <c r="I41" s="2">
        <v>43346</v>
      </c>
      <c r="J41" s="2">
        <v>43357</v>
      </c>
      <c r="K41">
        <v>1980</v>
      </c>
    </row>
    <row r="42" spans="1:11" ht="105" x14ac:dyDescent="0.25">
      <c r="A42" t="str">
        <f>"Z8D24F1091"</f>
        <v>Z8D24F1091</v>
      </c>
      <c r="B42" t="str">
        <f t="shared" si="1"/>
        <v>06363391001</v>
      </c>
      <c r="C42" t="s">
        <v>15</v>
      </c>
      <c r="D42" t="s">
        <v>123</v>
      </c>
      <c r="E42" t="s">
        <v>17</v>
      </c>
      <c r="F42" s="1" t="s">
        <v>124</v>
      </c>
      <c r="G42" t="s">
        <v>125</v>
      </c>
      <c r="H42">
        <v>1500</v>
      </c>
      <c r="I42" s="2">
        <v>43364</v>
      </c>
      <c r="J42" s="2">
        <v>43465</v>
      </c>
      <c r="K42">
        <v>225</v>
      </c>
    </row>
    <row r="43" spans="1:11" ht="150" x14ac:dyDescent="0.25">
      <c r="A43" t="str">
        <f>"Z9A24A6CCD"</f>
        <v>Z9A24A6CCD</v>
      </c>
      <c r="B43" t="str">
        <f t="shared" si="1"/>
        <v>06363391001</v>
      </c>
      <c r="C43" t="s">
        <v>15</v>
      </c>
      <c r="D43" t="s">
        <v>126</v>
      </c>
      <c r="E43" t="s">
        <v>17</v>
      </c>
      <c r="F43" s="1" t="s">
        <v>127</v>
      </c>
      <c r="G43" t="s">
        <v>128</v>
      </c>
      <c r="H43">
        <v>146</v>
      </c>
      <c r="I43" s="2">
        <v>43360</v>
      </c>
      <c r="J43" s="2">
        <v>43361</v>
      </c>
      <c r="K43">
        <v>146</v>
      </c>
    </row>
    <row r="44" spans="1:11" ht="409.5" x14ac:dyDescent="0.25">
      <c r="A44" t="str">
        <f>"ZB624D4FC7"</f>
        <v>ZB624D4FC7</v>
      </c>
      <c r="B44" t="str">
        <f t="shared" si="1"/>
        <v>06363391001</v>
      </c>
      <c r="C44" t="s">
        <v>15</v>
      </c>
      <c r="D44" t="s">
        <v>129</v>
      </c>
      <c r="E44" t="s">
        <v>21</v>
      </c>
      <c r="F44" s="1" t="s">
        <v>130</v>
      </c>
      <c r="G44" t="s">
        <v>131</v>
      </c>
      <c r="H44">
        <v>195.13</v>
      </c>
      <c r="I44" s="2">
        <v>43377</v>
      </c>
      <c r="J44" s="2">
        <v>43391</v>
      </c>
      <c r="K44">
        <v>195.13</v>
      </c>
    </row>
    <row r="45" spans="1:11" ht="105" x14ac:dyDescent="0.25">
      <c r="A45" t="str">
        <f>"Z9A250F094"</f>
        <v>Z9A250F094</v>
      </c>
      <c r="B45" t="str">
        <f t="shared" si="1"/>
        <v>06363391001</v>
      </c>
      <c r="C45" t="s">
        <v>15</v>
      </c>
      <c r="D45" t="s">
        <v>132</v>
      </c>
      <c r="E45" t="s">
        <v>17</v>
      </c>
      <c r="F45" s="1" t="s">
        <v>94</v>
      </c>
      <c r="G45" t="s">
        <v>95</v>
      </c>
      <c r="H45">
        <v>318.14</v>
      </c>
      <c r="I45" s="2">
        <v>43391</v>
      </c>
      <c r="J45" s="2">
        <v>43391</v>
      </c>
      <c r="K45">
        <v>318.14</v>
      </c>
    </row>
    <row r="46" spans="1:11" ht="195" x14ac:dyDescent="0.25">
      <c r="A46" t="str">
        <f>"Z282495FD2"</f>
        <v>Z282495FD2</v>
      </c>
      <c r="B46" t="str">
        <f t="shared" si="1"/>
        <v>06363391001</v>
      </c>
      <c r="C46" t="s">
        <v>15</v>
      </c>
      <c r="D46" t="s">
        <v>133</v>
      </c>
      <c r="E46" t="s">
        <v>17</v>
      </c>
      <c r="F46" s="1" t="s">
        <v>52</v>
      </c>
      <c r="G46" t="s">
        <v>53</v>
      </c>
      <c r="H46">
        <v>1500</v>
      </c>
      <c r="I46" s="2">
        <v>43398</v>
      </c>
      <c r="J46" s="2">
        <v>43404</v>
      </c>
      <c r="K46">
        <v>1500</v>
      </c>
    </row>
    <row r="47" spans="1:11" ht="75" x14ac:dyDescent="0.25">
      <c r="A47" t="str">
        <f>"ZC525ABB76"</f>
        <v>ZC525ABB76</v>
      </c>
      <c r="B47" t="str">
        <f t="shared" si="1"/>
        <v>06363391001</v>
      </c>
      <c r="C47" t="s">
        <v>15</v>
      </c>
      <c r="D47" t="s">
        <v>134</v>
      </c>
      <c r="E47" t="s">
        <v>17</v>
      </c>
      <c r="F47" s="1" t="s">
        <v>135</v>
      </c>
      <c r="G47" t="s">
        <v>136</v>
      </c>
      <c r="H47">
        <v>657</v>
      </c>
      <c r="I47" s="2">
        <v>43430</v>
      </c>
      <c r="J47" s="2">
        <v>43434</v>
      </c>
      <c r="K47">
        <v>657</v>
      </c>
    </row>
    <row r="48" spans="1:11" ht="409.5" x14ac:dyDescent="0.25">
      <c r="A48" t="str">
        <f>"Z35258B729"</f>
        <v>Z35258B729</v>
      </c>
      <c r="B48" t="str">
        <f t="shared" si="1"/>
        <v>06363391001</v>
      </c>
      <c r="C48" t="s">
        <v>15</v>
      </c>
      <c r="D48" t="s">
        <v>137</v>
      </c>
      <c r="E48" t="s">
        <v>21</v>
      </c>
      <c r="F48" s="1" t="s">
        <v>138</v>
      </c>
      <c r="G48" t="s">
        <v>23</v>
      </c>
      <c r="H48">
        <v>1170.2</v>
      </c>
      <c r="I48" s="2">
        <v>43420</v>
      </c>
      <c r="J48" s="2">
        <v>43427</v>
      </c>
      <c r="K48">
        <v>1170.2</v>
      </c>
    </row>
    <row r="49" spans="1:11" ht="409.5" x14ac:dyDescent="0.25">
      <c r="A49" t="str">
        <f>"ZBD25CAD58"</f>
        <v>ZBD25CAD58</v>
      </c>
      <c r="B49" t="str">
        <f t="shared" si="1"/>
        <v>06363391001</v>
      </c>
      <c r="C49" t="s">
        <v>15</v>
      </c>
      <c r="D49" t="s">
        <v>33</v>
      </c>
      <c r="E49" t="s">
        <v>21</v>
      </c>
      <c r="F49" s="1" t="s">
        <v>139</v>
      </c>
      <c r="G49" t="s">
        <v>62</v>
      </c>
      <c r="H49">
        <v>5352</v>
      </c>
      <c r="I49" s="2">
        <v>43439</v>
      </c>
      <c r="J49" s="2">
        <v>43439</v>
      </c>
      <c r="K49">
        <v>5352</v>
      </c>
    </row>
    <row r="50" spans="1:11" ht="75" x14ac:dyDescent="0.25">
      <c r="A50" t="str">
        <f>"Z052644AED"</f>
        <v>Z052644AED</v>
      </c>
      <c r="B50" t="str">
        <f t="shared" si="1"/>
        <v>06363391001</v>
      </c>
      <c r="C50" t="s">
        <v>15</v>
      </c>
      <c r="D50" t="s">
        <v>140</v>
      </c>
      <c r="E50" t="s">
        <v>17</v>
      </c>
      <c r="F50" s="1" t="s">
        <v>55</v>
      </c>
      <c r="G50" t="s">
        <v>56</v>
      </c>
      <c r="H50">
        <v>795</v>
      </c>
      <c r="I50" s="2">
        <v>43292</v>
      </c>
      <c r="J50" s="2">
        <v>43430</v>
      </c>
      <c r="K50">
        <v>795</v>
      </c>
    </row>
    <row r="51" spans="1:11" ht="165" x14ac:dyDescent="0.25">
      <c r="A51" t="str">
        <f>"Z4C259921F"</f>
        <v>Z4C259921F</v>
      </c>
      <c r="B51" t="str">
        <f t="shared" si="1"/>
        <v>06363391001</v>
      </c>
      <c r="C51" t="s">
        <v>15</v>
      </c>
      <c r="D51" t="s">
        <v>141</v>
      </c>
      <c r="E51" t="s">
        <v>17</v>
      </c>
      <c r="F51" s="1" t="s">
        <v>142</v>
      </c>
      <c r="G51" t="s">
        <v>143</v>
      </c>
      <c r="H51">
        <v>2800</v>
      </c>
      <c r="I51" s="2">
        <v>43454</v>
      </c>
      <c r="J51" s="2">
        <v>43461</v>
      </c>
      <c r="K51">
        <v>2800</v>
      </c>
    </row>
    <row r="52" spans="1:11" ht="150" x14ac:dyDescent="0.25">
      <c r="A52" t="str">
        <f>"Z4125D83FB"</f>
        <v>Z4125D83FB</v>
      </c>
      <c r="B52" t="str">
        <f t="shared" si="1"/>
        <v>06363391001</v>
      </c>
      <c r="C52" t="s">
        <v>15</v>
      </c>
      <c r="D52" t="s">
        <v>144</v>
      </c>
      <c r="E52" t="s">
        <v>17</v>
      </c>
      <c r="F52" s="1" t="s">
        <v>145</v>
      </c>
      <c r="G52" t="s">
        <v>146</v>
      </c>
      <c r="H52">
        <v>162</v>
      </c>
      <c r="I52" s="2">
        <v>43435</v>
      </c>
      <c r="J52" s="2">
        <v>43434</v>
      </c>
      <c r="K52">
        <v>162</v>
      </c>
    </row>
    <row r="53" spans="1:11" ht="135" x14ac:dyDescent="0.25">
      <c r="A53" t="str">
        <f>"Z2A249983F"</f>
        <v>Z2A249983F</v>
      </c>
      <c r="B53" t="str">
        <f t="shared" si="1"/>
        <v>06363391001</v>
      </c>
      <c r="C53" t="s">
        <v>15</v>
      </c>
      <c r="D53" t="s">
        <v>147</v>
      </c>
      <c r="E53" t="s">
        <v>86</v>
      </c>
      <c r="F53" s="1" t="s">
        <v>148</v>
      </c>
      <c r="G53" t="s">
        <v>149</v>
      </c>
      <c r="H53">
        <v>22733</v>
      </c>
      <c r="I53" s="2">
        <v>43342</v>
      </c>
      <c r="J53" s="2">
        <v>43367</v>
      </c>
      <c r="K53">
        <v>1136.6500000000001</v>
      </c>
    </row>
    <row r="54" spans="1:11" ht="75" x14ac:dyDescent="0.25">
      <c r="A54" t="str">
        <f>"Z3525968A0"</f>
        <v>Z3525968A0</v>
      </c>
      <c r="B54" t="str">
        <f t="shared" si="1"/>
        <v>06363391001</v>
      </c>
      <c r="C54" t="s">
        <v>15</v>
      </c>
      <c r="D54" t="s">
        <v>150</v>
      </c>
      <c r="E54" t="s">
        <v>17</v>
      </c>
      <c r="F54" s="1" t="s">
        <v>151</v>
      </c>
      <c r="G54" t="s">
        <v>152</v>
      </c>
      <c r="H54">
        <v>495</v>
      </c>
      <c r="I54" s="2">
        <v>43410</v>
      </c>
      <c r="J54" s="2">
        <v>43424</v>
      </c>
      <c r="K54">
        <v>0</v>
      </c>
    </row>
    <row r="55" spans="1:11" ht="409.5" x14ac:dyDescent="0.25">
      <c r="A55" t="str">
        <f>"Z272439224"</f>
        <v>Z272439224</v>
      </c>
      <c r="B55" t="str">
        <f t="shared" si="1"/>
        <v>06363391001</v>
      </c>
      <c r="C55" t="s">
        <v>15</v>
      </c>
      <c r="D55" t="s">
        <v>153</v>
      </c>
      <c r="E55" t="s">
        <v>21</v>
      </c>
      <c r="F55" s="1" t="s">
        <v>154</v>
      </c>
      <c r="H55">
        <v>0</v>
      </c>
      <c r="K55">
        <v>0</v>
      </c>
    </row>
    <row r="56" spans="1:11" ht="409.5" x14ac:dyDescent="0.25">
      <c r="A56" t="str">
        <f>"Z25255501D"</f>
        <v>Z25255501D</v>
      </c>
      <c r="B56" t="str">
        <f t="shared" si="1"/>
        <v>06363391001</v>
      </c>
      <c r="C56" t="s">
        <v>15</v>
      </c>
      <c r="D56" t="s">
        <v>155</v>
      </c>
      <c r="E56" t="s">
        <v>21</v>
      </c>
      <c r="F56" s="1" t="s">
        <v>156</v>
      </c>
      <c r="H56">
        <v>0</v>
      </c>
      <c r="K56">
        <v>0</v>
      </c>
    </row>
    <row r="57" spans="1:11" ht="409.5" x14ac:dyDescent="0.25">
      <c r="A57" t="str">
        <f>"ZB624B714F"</f>
        <v>ZB624B714F</v>
      </c>
      <c r="B57" t="str">
        <f t="shared" si="1"/>
        <v>06363391001</v>
      </c>
      <c r="C57" t="s">
        <v>15</v>
      </c>
      <c r="D57" t="s">
        <v>157</v>
      </c>
      <c r="E57" t="s">
        <v>17</v>
      </c>
      <c r="F57" s="1" t="s">
        <v>158</v>
      </c>
      <c r="G57" t="s">
        <v>159</v>
      </c>
      <c r="H57">
        <v>4306.5</v>
      </c>
      <c r="I57" s="2">
        <v>43360</v>
      </c>
      <c r="J57" s="2">
        <v>43403</v>
      </c>
      <c r="K57">
        <v>4306.5</v>
      </c>
    </row>
    <row r="58" spans="1:11" ht="120" x14ac:dyDescent="0.25">
      <c r="A58" t="str">
        <f>"Z5B2664384"</f>
        <v>Z5B2664384</v>
      </c>
      <c r="B58" t="str">
        <f t="shared" si="1"/>
        <v>06363391001</v>
      </c>
      <c r="C58" t="s">
        <v>15</v>
      </c>
      <c r="D58" t="s">
        <v>160</v>
      </c>
      <c r="E58" t="s">
        <v>17</v>
      </c>
      <c r="F58" s="1" t="s">
        <v>161</v>
      </c>
      <c r="G58" t="s">
        <v>162</v>
      </c>
      <c r="H58">
        <v>10000</v>
      </c>
      <c r="I58" s="2">
        <v>43451</v>
      </c>
      <c r="J58" s="2">
        <v>43813</v>
      </c>
      <c r="K58">
        <v>1294.5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2019-01-29T14:52:14Z</dcterms:created>
  <dcterms:modified xsi:type="dcterms:W3CDTF">2019-01-29T15:15:45Z</dcterms:modified>
</cp:coreProperties>
</file>