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rentin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</calcChain>
</file>

<file path=xl/sharedStrings.xml><?xml version="1.0" encoding="utf-8"?>
<sst xmlns="http://schemas.openxmlformats.org/spreadsheetml/2006/main" count="326" uniqueCount="173">
  <si>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</si>
  <si>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</si>
  <si>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</si>
  <si>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</si>
  <si>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</si>
  <si>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</si>
  <si>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</si>
  <si>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</si>
  <si>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</si>
  <si>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</si>
  <si>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</si>
  <si>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</si>
  <si>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</si>
  <si>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</si>
  <si>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</si>
  <si>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</si>
  <si>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Trento</t>
  </si>
  <si>
    <t>Servizio di pulizia a ridotto impatto ambientale per le sedi degli uffici facenti capo alla DP Trento</t>
  </si>
  <si>
    <t>26-AFFIDAMENTO DIRETTO IN ADESIONE AD ACCORDO QUADRO/CONVENZIONE</t>
  </si>
  <si>
    <t xml:space="preserve">C.R. APPALTI SRL (CF: 04622851006)
</t>
  </si>
  <si>
    <t>C.R. APPALTI SRL (CF: 04622851006)</t>
  </si>
  <si>
    <t>Servizio di sorveglianza sanitaria DP Trento</t>
  </si>
  <si>
    <t xml:space="preserve">COM Metodi spa  (CF: 07120730150)
</t>
  </si>
  <si>
    <t>COM Metodi spa  (CF: 07120730150)</t>
  </si>
  <si>
    <t>Servizio di manutenzione aree a verde presso edificio "Magnete", sede di Trento</t>
  </si>
  <si>
    <t>23-AFFIDAMENTO IN ECONOMIA - AFFIDAMENTO DIRETTO</t>
  </si>
  <si>
    <t xml:space="preserve">LA TECNICA SNC di Francesca Eccher &amp; Michele Bassi (CF: 02403620228)
NADALINI FLOR SAS (CF: 01071090227)
POLLICE VERDE di Maier Luigi (CF: MRALGU63T02H612R)
SPAZIO VERDE Soc. Coop. Agricola (CF: 00941230229)
</t>
  </si>
  <si>
    <t>NADALINI FLOR SAS (CF: 01071090227)</t>
  </si>
  <si>
    <t>Manutenzione semestrale dell'impianto di sollevamento sede di Borgo Valsugana</t>
  </si>
  <si>
    <t xml:space="preserve">DOMOLIFT Elevatori Srl (CF: 01153190226)
</t>
  </si>
  <si>
    <t>DOMOLIFT Elevatori Srl (CF: 01153190226)</t>
  </si>
  <si>
    <t>Buoni pasto elettronici</t>
  </si>
  <si>
    <t xml:space="preserve">EDENRED ITALIA srl (CF: 01014660417)
</t>
  </si>
  <si>
    <t>EDENRED ITALIA srl (CF: 01014660417)</t>
  </si>
  <si>
    <t>Fornitura di gas a prezzo fisso</t>
  </si>
  <si>
    <t xml:space="preserve">SOENERGY SRL (CF: 01565370382)
</t>
  </si>
  <si>
    <t>SOENERGY SRL (CF: 01565370382)</t>
  </si>
  <si>
    <t>Energia Elettrica</t>
  </si>
  <si>
    <t xml:space="preserve">ENEL ENERGIA SPA (CF: 06655971007)
</t>
  </si>
  <si>
    <t>ENEL ENERGIA SPA (CF: 06655971007)</t>
  </si>
  <si>
    <t>Fornitura e montaggio di una postazione di prima informazione</t>
  </si>
  <si>
    <t xml:space="preserve">FACCHINI ARREDAMENTI di Facchini Alberto (CF: FCCLRT74T13A372Q)
</t>
  </si>
  <si>
    <t>FACCHINI ARREDAMENTI di Facchini Alberto (CF: FCCLRT74T13A372Q)</t>
  </si>
  <si>
    <t>Abbonamento L'Adige Online</t>
  </si>
  <si>
    <t xml:space="preserve">S.I.E. SPA - SOCIETA' INIZIATIVE EDITORIALI (CF: 07529070158)
</t>
  </si>
  <si>
    <t>S.I.E. SPA - SOCIETA' INIZIATIVE EDITORIALI (CF: 07529070158)</t>
  </si>
  <si>
    <t>Argo minilan per UT Rovereto</t>
  </si>
  <si>
    <t xml:space="preserve">SIGMA SPA (CF: 01590680443)
</t>
  </si>
  <si>
    <t>SIGMA SPA (CF: 01590680443)</t>
  </si>
  <si>
    <t>Noleggio full service di un fotocopiatore multifunzione a colori</t>
  </si>
  <si>
    <t xml:space="preserve">KYOCERA DOCUMENT SOLUTION ITALIA SPA (CF: 01788080156)
</t>
  </si>
  <si>
    <t>KYOCERA DOCUMENT SOLUTION ITALIA SPA (CF: 01788080156)</t>
  </si>
  <si>
    <t>Noleggio full service di due fotocopiatrici multifunzione per UT Borgo e UT Cles</t>
  </si>
  <si>
    <t>Manutenzione ordinaria di tutte le finestre dell'immobile sede di Trento</t>
  </si>
  <si>
    <t xml:space="preserve">CASAGRANDE IVANO (CF: CSGVNI60D20L378A)
HOME REPAIR di Pigozzi Luigi (CF: PGZLGU71A05Z133P)
M.C. MONTAGGI di Camin Mauro (CF: CMNMRA61S27L378S)
TECNICOM SRL (CF: 01119570222)
</t>
  </si>
  <si>
    <t>CASAGRANDE IVANO (CF: CSGVNI60D20L378A)</t>
  </si>
  <si>
    <t>Manutenzione periodica estintori e impianto antincendio (compresa manutenzione straordinaria fino a massimale contratto)</t>
  </si>
  <si>
    <t xml:space="preserve">A. WEGER SAS (CF: 01202040216)
CEA ESTINTORI (CF: 03574360370)
SECURE LIFE SAS di Taufer Massimo (CF: 02401330226)
</t>
  </si>
  <si>
    <t>SECURE LIFE SAS di Taufer Massimo (CF: 02401330226)</t>
  </si>
  <si>
    <t>Manutenzione non programmata su imp. elettrico UT Riva del Garda</t>
  </si>
  <si>
    <t xml:space="preserve">ENDURANCE IMPIANTI SRL (CF: 02126790225)
</t>
  </si>
  <si>
    <t>ENDURANCE IMPIANTI SRL (CF: 02126790225)</t>
  </si>
  <si>
    <t>Interventi di verifica estintori (manutenzione periodica)</t>
  </si>
  <si>
    <t xml:space="preserve">SECURE LIFE SAS di Taufer Massimo (CF: 02401330226)
</t>
  </si>
  <si>
    <t>Conduzione e manutenzione ordinaria dell'impianto termico dell' UT Borgo Valsugana</t>
  </si>
  <si>
    <t xml:space="preserve">ECO SISTERM S.R.L. (CF: 01611770221)
MOGGIMPIANTI S.N.C. DI MOGGIO P.I. IVAN &amp; C. (CF: 00700020225)
TRENTINA CALORE S.R.L. (CF: 01128420229)
</t>
  </si>
  <si>
    <t>ECO SISTERM S.R.L. (CF: 01611770221)</t>
  </si>
  <si>
    <t>POLTRONE OPERATIVE</t>
  </si>
  <si>
    <t>22-PROCEDURA NEGOZIATA DERIVANTE DA AVVISI CON CUI SI INDICE LA GARA</t>
  </si>
  <si>
    <t xml:space="preserve">ALTAIMAGO SRL (CF: 03298490123)
ARCA S.P.A. (CF: 00873790166)
BEMA S.N.C. (CF: 01331580249)
CENTRO UFFICIO SRL (CF: 01967580240)
CIERRE TECNOFORNITURE SRL (CF: 03383731209)
DIMENSIONE 1996 (CF: 01855880207)
FACCHINI ARREDAMENTI di Facchini Alberto (CF: FCCLRT74T13A372Q)
GUNNEBO ITALIA SPA (CF: 03141940159)
MEDIATECH SRL (CF: 03164980173)
TECNO SPA (CF: 08378480159)
</t>
  </si>
  <si>
    <t>Servizio di accoglienza e portierato presso la sede di Trento</t>
  </si>
  <si>
    <t xml:space="preserve">EUROPOL Istituto di vigilanza srl (CF: 01790150666)
ISTITUTO DI VIGILANZA DELL'URBE S.P.A. (CF: 05800441007)
METROSERVICE SRL  (CF: 06748221006)
RANGERS SERVIZI FIDUCIARI SRL  (CF: 03897120246)
SECURITE' SRL (CF: 11537111004)
</t>
  </si>
  <si>
    <t>SECURITE' SRL (CF: 11537111004)</t>
  </si>
  <si>
    <t>Carta in risme per Uffici Territoriali</t>
  </si>
  <si>
    <t xml:space="preserve">BLO ITALIA (CF: 12758180157)
BRAMBINI E STEFANI SAS di Stefani Daniele (CF: 00559960182)
CONTER FORNITURE S.A.S. (CF: 01206270215)
CORPORATE EXPRESS SRL (CF: 00936630151)
DUBINI S.R.L. (CF: 06262520155)
Forato Cancelleria S.r.l. (CF: 01383950225)
LA TECNICA SERVICE SNC di Borsato Massimo &amp; C. (CF: 03736170287)
MOAR S.R.L. (CF: 01827230226)
RICCI &amp; CASELLI SAS (CF: 01797240361)
SIGITAL SRL (CF: 01706650130)
</t>
  </si>
  <si>
    <t>MOAR S.R.L. (CF: 01827230226)</t>
  </si>
  <si>
    <t>Servizio di facchinaggio interno presso sede DP Trento</t>
  </si>
  <si>
    <t xml:space="preserve">AUTOTRASPORTI LOSS SRL (CF: 01390370227)
</t>
  </si>
  <si>
    <t>AUTOTRASPORTI LOSS SRL (CF: 01390370227)</t>
  </si>
  <si>
    <t>Verifica sistemi anticaduta per le sedi di Borgo, Rovereto e Trento</t>
  </si>
  <si>
    <t xml:space="preserve">SICUREZZA TETTI SNC (CF: 02069800221)
</t>
  </si>
  <si>
    <t>SICUREZZA TETTI SNC (CF: 02069800221)</t>
  </si>
  <si>
    <t>Articoli vari di cancelleria</t>
  </si>
  <si>
    <t xml:space="preserve">BEMA S.N.C. (CF: 01331580249)
BLO ITALIA (CF: 12758180157)
CONTER FORNITURE S.A.S. (CF: 01206270215)
Copy Trento S.r.l. unipersonale (CF: 01273280220)
CORPORATE EXPRESS SRL (CF: 00936630151)
DUBINI S.R.L. (CF: 06262520155)
Forato Cancelleria S.r.l. (CF: 01383950225)
MOAR S.R.L. (CF: 01827230226)
PELLINI SRL (CF: 07510570158)
SCRIBA SRL (CF: 02169280233)
</t>
  </si>
  <si>
    <t>DUBINI S.R.L. (CF: 06262520155)</t>
  </si>
  <si>
    <t>timbri personalizzati e datari</t>
  </si>
  <si>
    <t xml:space="preserve">ASTRO FORNITURE (CF: BRLMRA78D11L750E)
Copy Trento S.r.l. unipersonale (CF: 01273280220)
Forato Cancelleria S.r.l. (CF: 01383950225)
TECNOITALIA S.R.L. (CF: 01308770229)
TIMBRIFICIO LAMPO SRL (CF: 02267290373)
TIMBRIFICIO TRENTINO S.N.C. (CF: 00631050226)
WEBBIT SRL (CF: 13278160158)
</t>
  </si>
  <si>
    <t>Forato Cancelleria S.r.l. (CF: 01383950225)</t>
  </si>
  <si>
    <t>Servizio di portierato e custodia per immobile DP Trento</t>
  </si>
  <si>
    <t xml:space="preserve">ACTIVA S.C. (CF: 01852650223)
APOGEO SRL (CF: 01573930359)
AURIGA SOC.COOP. (CF: 06816550724)
CITTADINI DELL'ORDINE S.R.L. (CF: 02415990213)
COSMOPOL BASILICATA S.R.L. (CF: 02893030649)
DIMENSIONE SICUREZZA SRL (CF: 06406270964)
GE@ TRENTINA SERVIZI S.C. (CF: 00928200229)
Istituto di Vigilanza Europol s.r.l. (CF: 02100310800)
L'OROLOGIO SOC.COOPERATIVA (CF: 03142960487)
LA PULISERVICE SAS DI IMPARATO GIOVANNA (CF: 07012920638)
Metro Services S.r.l. (CF: 02404240711)
SECURITE' SRL (CF: 11537111004)
</t>
  </si>
  <si>
    <t>Metro Services S.r.l. (CF: 02404240711)</t>
  </si>
  <si>
    <t>Intervento di pulizia fosse ascensori presso edificio il Magnete</t>
  </si>
  <si>
    <t xml:space="preserve">BORTOLOTTI Alberto S.r.l. (CF: 01923450223)
</t>
  </si>
  <si>
    <t>BORTOLOTTI Alberto S.r.l. (CF: 01923450223)</t>
  </si>
  <si>
    <t>Lavori di falegnameria presso sede di Trento</t>
  </si>
  <si>
    <t xml:space="preserve">Falegnameria SALA Bruno (CF: SLABRN59B15L378W)
</t>
  </si>
  <si>
    <t>Falegnameria SALA Bruno (CF: SLABRN59B15L378W)</t>
  </si>
  <si>
    <t>Servizio di diserbo da erbe infestanti in zone di pertinenza sede di Trento</t>
  </si>
  <si>
    <t xml:space="preserve">NADALINI FLOR SAS (CF: 01071090227)
</t>
  </si>
  <si>
    <t>Servizio di manutenzione ascensori 2019</t>
  </si>
  <si>
    <t xml:space="preserve">CENTER LIFT SRL (CF: 02163080225)
EURO ASCENSORI (CF: 01304000225)
KONE SPA (CF: 05069070158)
LIFT 2000 SNC (CF: 01639200219)
NORD LIFT SRL (CF: 00331270223)
</t>
  </si>
  <si>
    <t>KONE SPA (CF: 05069070158)</t>
  </si>
  <si>
    <t>Servizio di manutenzione impianti termoidraulici</t>
  </si>
  <si>
    <t xml:space="preserve">CECCATO SRL (CF: 01715420228)
CLIMART SRL (CF: 01754250221)
CRISTOFORETTI SERVIZI ENERGIA SPA (CF: 01510980228)
EDISON FACILITY SOLUTIONS SPA (giÃ  PVB SOLUTIONS) (CF: 01221910225)
ELETTROCALOR SNC DI CLAUDIO TURRI E VIRNA CHIESA (CF: 01901530228)
GTEC SRL CONSORTILE SRL (CF: 02044300222)
HELIOPOLIS ENERGY MANAGEMENTE SRL (CF: 02485740225)
OBRELLI SRL (CF: 02342000227)
TAMA SERVICE SPA (CF: 02398210225)
THERMO SERVICE SAS di Sartori Andrea e Sartori Angelo (CF: 02101960223)
</t>
  </si>
  <si>
    <t>EDISON FACILITY SOLUTIONS SPA (giÃ  PVB SOLUTIONS) (CF: 01221910225)</t>
  </si>
  <si>
    <t>Servizio di manutenzione impianti elettrici</t>
  </si>
  <si>
    <t xml:space="preserve">A&amp;T MULTIMEDIA (CF: 01251540223)
ADIGESTINTORI DI AGATI ALESSANDRA (CF: 02097250225)
BARILARI GINO (CF: 00325280220)
CECCATO SRL (CF: 01715420228)
COMAIGROUP  (CF: 02312700228)
CONTACT PiÃ¹ S.n.c. di Zenatti Tiziano e Parisi Michele (CF: 02104100223)
COSMIT SRL (CF: 02229950221)
CRISTOFORETTI SERVIZI ENERGIA SPA (CF: 01510980228)
E2P SRL (CF: 00493480222)
EDISON FACILITY SOLUTIONS SPA (giÃ  PVB SOLUTIONS) (CF: 01221910225)
</t>
  </si>
  <si>
    <t>Verifica straordinaria dell'impianto elevatore dell'UT Borgo Valsugana</t>
  </si>
  <si>
    <t xml:space="preserve">I.M.Q. SPA (CF: 12898410159)
</t>
  </si>
  <si>
    <t>I.M.Q. SPA (CF: 12898410159)</t>
  </si>
  <si>
    <t>Libri della collana MEMENTO Editore Francis Lefebvre</t>
  </si>
  <si>
    <t xml:space="preserve">GiuffrÃ¨ Francis Lefebvre S.p.A (CF: 00829840156)
</t>
  </si>
  <si>
    <t>GiuffrÃ¨ Francis Lefebvre S.p.A (CF: 00829840156)</t>
  </si>
  <si>
    <t>Manutenzione basculanti garage presso sede di Trento</t>
  </si>
  <si>
    <t xml:space="preserve">DECOS ITALIA SRL (CF: 01599900220)
</t>
  </si>
  <si>
    <t>DECOS ITALIA SRL (CF: 01599900220)</t>
  </si>
  <si>
    <t>Gas Naturale</t>
  </si>
  <si>
    <t>Energia elettrica</t>
  </si>
  <si>
    <t xml:space="preserve">A2A ENERGIA (CF: 12883420155)
</t>
  </si>
  <si>
    <t>A2A ENERGIA (CF: 12883420155)</t>
  </si>
  <si>
    <t>Timbri in gomma personalizzati per i nuovi Uffici della DP Trento</t>
  </si>
  <si>
    <t xml:space="preserve">Forato Cancelleria S.r.l. (CF: 01383950225)
</t>
  </si>
  <si>
    <t>Installazione corrimano per scale presso UT Borgo Valsugana</t>
  </si>
  <si>
    <t xml:space="preserve">ARMELLINI di Armelllini Stefano (CF: RMLSFN67D16B006A)
</t>
  </si>
  <si>
    <t>ARMELLINI di Armelllini Stefano (CF: RMLSFN67D16B006A)</t>
  </si>
  <si>
    <t>Sistemazione copertura edificio presso sede dell'Ut Borgo Valsugana</t>
  </si>
  <si>
    <t xml:space="preserve">BASSI LATTONERIE di Bassi Lorenzo (CF: BSSLNZ85P14L378L)
</t>
  </si>
  <si>
    <t>BASSI LATTONERIE di Bassi Lorenzo (CF: BSSLNZ85P14L378L)</t>
  </si>
  <si>
    <t>Intervento urgente di ripristino dell'impianto elevatore presso UT Borgo Valsugana</t>
  </si>
  <si>
    <t>Servizio di tinteggiatura locali presso sede di Trento</t>
  </si>
  <si>
    <t xml:space="preserve">COLOREDIL di p.i. Rigo Silvano &amp; c. snc (CF: 01641670227)
SM PITTURE di Pasqualini Mariano (CF: PSQMRN78E04L378R)
</t>
  </si>
  <si>
    <t>SM PITTURE di Pasqualini Mariano (CF: PSQMRN78E04L378R)</t>
  </si>
  <si>
    <t>Servizio di facchinaggio interno ed esterno per DP Trento</t>
  </si>
  <si>
    <t>intervento urgente di ripristino dellâ€™impianto antintrusione presso la nostra sede di Cavalese</t>
  </si>
  <si>
    <t xml:space="preserve">GANANET di Ganarini Stefano (CF: GNRSFN59P08C372P)
</t>
  </si>
  <si>
    <t>GANANET di Ganarini Stefano (CF: GNRSFN59P08C372P)</t>
  </si>
  <si>
    <t>Manutenzione semestrale dell'impianto di sollevamento UT Borgo Valsugana</t>
  </si>
  <si>
    <t>Timbri in gomma personalizzati per i nuovi incaricati</t>
  </si>
  <si>
    <t>Nuova segnaletica in seguito a riorganizzazione uffici</t>
  </si>
  <si>
    <t xml:space="preserve">DUESSE SAS (CF: 02225440227)
</t>
  </si>
  <si>
    <t>DUESSE SAS (CF: 02225440227)</t>
  </si>
  <si>
    <t>Noleggio full service di fotocopiatrici multifunzione</t>
  </si>
  <si>
    <t>Noleggio quinquennale di fotocopiatori per DP Trento e sedi periferiche</t>
  </si>
  <si>
    <t>Carta naturale in risme per tutti gli uffici della DP Trento</t>
  </si>
  <si>
    <t xml:space="preserve">CONTER FORNITURE S.A.S. (CF: 01206270215)
Forato Cancelleria S.r.l. (CF: 01383950225)
MOAR S.R.L. (CF: 01827230226)
</t>
  </si>
  <si>
    <t>Drum per Lexmark</t>
  </si>
  <si>
    <t xml:space="preserve">ALKIMIE S.R.L. (CF: 11861041009)
ALL OFFICE (CF: 12643700151)
BLO ITALIA (CF: 12758180157)
STEMA SRL (CF: 04160880243)
WICON ITALIA SRL (CF: 08155160966)
</t>
  </si>
  <si>
    <t>STEMA SRL (CF: 04160880243)</t>
  </si>
  <si>
    <t>Fornitura di toner per le stampanti in uso</t>
  </si>
  <si>
    <t xml:space="preserve">ECOSERVICE DI SANTARELLI PAOLO (CF: 01242120432)
</t>
  </si>
  <si>
    <t>ECOSERVICE DI SANTARELLI PAOLO (CF: 01242120432)</t>
  </si>
  <si>
    <t>Servizio di smaltimento e recupero di materiali misti non pericolosi</t>
  </si>
  <si>
    <t xml:space="preserve">RIGOTTI F.LLI Srl (CF: 01977710225)
</t>
  </si>
  <si>
    <t>RIGOTTI F.LLI Srl (CF: 01977710225)</t>
  </si>
  <si>
    <t>Verifica periodica impianto di elevazione - sede di Rovereto</t>
  </si>
  <si>
    <t xml:space="preserve">I &amp; S INGEGNERIA &amp; SICUREZZA S.R.L. (CF: 01723610216)
</t>
  </si>
  <si>
    <t>I &amp; S INGEGNERIA &amp; SICUREZZA S.R.L. (CF: 01723610216)</t>
  </si>
  <si>
    <t xml:space="preserve">CENTRUFFICIO (CF: 07921770157)
CORPORATE EXPRESS SRL (CF: 00936630151)
DUBINI S.R.L. (CF: 06262520155)
Forato Cancelleria S.r.l. (CF: 01383950225)
LA COCCINELLA SNC di Fiorigelso Barbara e Savioli Marco (CF: 02201350390)
LEGATORIA DORIGATTI SNC (CF: 00225950229)
LUNARGENTO (CF: 02146160805)
MOAR S.R.L. (CF: 01827230226)
PIPELINE SRL (CF: 10529860156)
UNIVERS SRLS (CF: 02589790183)
</t>
  </si>
  <si>
    <t>Servizio di facchinaggio interno ed esterno presso le sedi di Trento e Cavalese</t>
  </si>
  <si>
    <t xml:space="preserve">IL MOBILETTO S.A.S. di Bergo Simone &amp; C. (CF: 01787300225)
</t>
  </si>
  <si>
    <t>IL MOBILETTO S.A.S. di Bergo Simone &amp; C. (CF: 01787300225)</t>
  </si>
  <si>
    <t>Manutenzione e pulizia delle converse e del pluviale dell'immobile di Rovereto</t>
  </si>
  <si>
    <t>Intervento urgente di riparazione porte scorrevolli d'ingresso edificio Il Magnete</t>
  </si>
  <si>
    <t xml:space="preserve">A &amp; C AUTOMAZIONI (CF: 02096600222)
</t>
  </si>
  <si>
    <t>A &amp; C AUTOMAZIONI (CF: 02096600222)</t>
  </si>
  <si>
    <t>Interventi di manutenzione sull'impianto di riscaldamento della sede di Borgo Valsugana</t>
  </si>
  <si>
    <t>Contratto di affidamento per la fornitura di timbri di gomma personalizzati</t>
  </si>
  <si>
    <t>Contratto di affidamento per il servizio di trasporto, distruzione e smaltimento di materiale cartaceo</t>
  </si>
  <si>
    <t xml:space="preserve">MOSER Marino &amp; Figli S.r.l. (CF: 00385420229)
</t>
  </si>
  <si>
    <t>MOSER Marino &amp; Figli S.r.l. (CF: 00385420229)</t>
  </si>
  <si>
    <t>Servizio di conduzione e manutenzione degli impianti di sollevamento sedi di Trento e Rovereto</t>
  </si>
  <si>
    <t xml:space="preserve">KONE SPA (CF: 05069070158)
</t>
  </si>
  <si>
    <t>Fornitura di ruote di ricambio per sedute della Direzione Provinciale di Trento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</si>
</sst>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"6661581E88"</f>
        <v>6661581E88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962940.45</v>
      </c>
      <c r="I3" s="2">
        <v>42522</v>
      </c>
      <c r="J3" s="2">
        <v>43852</v>
      </c>
      <c r="K3">
        <v>373994.78</v>
      </c>
    </row>
    <row r="4" spans="1:11" x14ac:dyDescent="0.25">
      <c r="A4" t="str">
        <f>"6980176F71"</f>
        <v>6980176F71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44063</v>
      </c>
      <c r="I4" s="2">
        <v>42795</v>
      </c>
      <c r="J4" s="2">
        <v>43890</v>
      </c>
      <c r="K4">
        <v>33440.31</v>
      </c>
    </row>
    <row r="5" spans="1:11" x14ac:dyDescent="0.25">
      <c r="A5" t="str">
        <f>"Z071E781D5"</f>
        <v>Z071E781D5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4970</v>
      </c>
      <c r="I5" s="2">
        <v>42887</v>
      </c>
      <c r="J5" s="2">
        <v>43958</v>
      </c>
      <c r="K5">
        <v>4970</v>
      </c>
    </row>
    <row r="6" spans="1:11" x14ac:dyDescent="0.25">
      <c r="A6" t="str">
        <f>"Z691A852FB"</f>
        <v>Z691A852FB</v>
      </c>
      <c r="B6" t="str">
        <f t="shared" si="0"/>
        <v>06363391001</v>
      </c>
      <c r="C6" t="s">
        <v>16</v>
      </c>
      <c r="D6" t="s">
        <v>28</v>
      </c>
      <c r="E6" t="s">
        <v>25</v>
      </c>
      <c r="F6" s="1" t="s">
        <v>29</v>
      </c>
      <c r="G6" t="s">
        <v>30</v>
      </c>
      <c r="H6">
        <v>2000</v>
      </c>
      <c r="I6" s="2">
        <v>42552</v>
      </c>
      <c r="J6" s="2">
        <v>43646</v>
      </c>
      <c r="K6">
        <v>1143</v>
      </c>
    </row>
    <row r="7" spans="1:11" x14ac:dyDescent="0.25">
      <c r="A7" t="str">
        <f>"73120828F2"</f>
        <v>73120828F2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32</v>
      </c>
      <c r="G7" t="s">
        <v>33</v>
      </c>
      <c r="H7">
        <v>699258.96</v>
      </c>
      <c r="I7" s="2">
        <v>43125</v>
      </c>
      <c r="J7" s="2">
        <v>44176</v>
      </c>
      <c r="K7">
        <v>410743.77</v>
      </c>
    </row>
    <row r="8" spans="1:11" x14ac:dyDescent="0.25">
      <c r="A8" t="str">
        <f>"ZCE22C46D7"</f>
        <v>ZCE22C46D7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35</v>
      </c>
      <c r="G8" t="s">
        <v>36</v>
      </c>
      <c r="H8">
        <v>0</v>
      </c>
      <c r="I8" s="2">
        <v>43221</v>
      </c>
      <c r="J8" s="2">
        <v>43585</v>
      </c>
      <c r="K8">
        <v>5980.58</v>
      </c>
    </row>
    <row r="9" spans="1:11" x14ac:dyDescent="0.25">
      <c r="A9" t="str">
        <f>"7391221485"</f>
        <v>7391221485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38</v>
      </c>
      <c r="G9" t="s">
        <v>39</v>
      </c>
      <c r="H9">
        <v>0</v>
      </c>
      <c r="I9" s="2">
        <v>43160</v>
      </c>
      <c r="J9" s="2">
        <v>43524</v>
      </c>
      <c r="K9">
        <v>62818.69</v>
      </c>
    </row>
    <row r="10" spans="1:11" x14ac:dyDescent="0.25">
      <c r="A10" t="str">
        <f>"Z4C259921F"</f>
        <v>Z4C259921F</v>
      </c>
      <c r="B10" t="str">
        <f t="shared" si="0"/>
        <v>06363391001</v>
      </c>
      <c r="C10" t="s">
        <v>16</v>
      </c>
      <c r="D10" t="s">
        <v>40</v>
      </c>
      <c r="E10" t="s">
        <v>25</v>
      </c>
      <c r="F10" s="1" t="s">
        <v>41</v>
      </c>
      <c r="G10" t="s">
        <v>42</v>
      </c>
      <c r="H10">
        <v>2800</v>
      </c>
      <c r="I10" s="2">
        <v>43454</v>
      </c>
      <c r="J10" s="2">
        <v>43461</v>
      </c>
      <c r="K10">
        <v>2800</v>
      </c>
    </row>
    <row r="11" spans="1:11" x14ac:dyDescent="0.25">
      <c r="A11" t="str">
        <f>"Z4125D83FB"</f>
        <v>Z4125D83FB</v>
      </c>
      <c r="B11" t="str">
        <f t="shared" si="0"/>
        <v>06363391001</v>
      </c>
      <c r="C11" t="s">
        <v>16</v>
      </c>
      <c r="D11" t="s">
        <v>43</v>
      </c>
      <c r="E11" t="s">
        <v>25</v>
      </c>
      <c r="F11" s="1" t="s">
        <v>44</v>
      </c>
      <c r="G11" t="s">
        <v>45</v>
      </c>
      <c r="H11">
        <v>162</v>
      </c>
      <c r="I11" s="2">
        <v>43435</v>
      </c>
      <c r="J11" s="2">
        <v>43434</v>
      </c>
      <c r="K11">
        <v>162</v>
      </c>
    </row>
    <row r="12" spans="1:11" x14ac:dyDescent="0.25">
      <c r="A12" t="str">
        <f>"Z3525968A0"</f>
        <v>Z3525968A0</v>
      </c>
      <c r="B12" t="str">
        <f t="shared" si="0"/>
        <v>06363391001</v>
      </c>
      <c r="C12" t="s">
        <v>16</v>
      </c>
      <c r="D12" t="s">
        <v>46</v>
      </c>
      <c r="E12" t="s">
        <v>25</v>
      </c>
      <c r="F12" s="1" t="s">
        <v>47</v>
      </c>
      <c r="G12" t="s">
        <v>48</v>
      </c>
      <c r="H12">
        <v>495</v>
      </c>
      <c r="I12" s="2">
        <v>43410</v>
      </c>
      <c r="J12" s="2">
        <v>43424</v>
      </c>
      <c r="K12">
        <v>0</v>
      </c>
    </row>
    <row r="13" spans="1:11" x14ac:dyDescent="0.25">
      <c r="A13" t="str">
        <f>"Z7F0D82E79"</f>
        <v>Z7F0D82E79</v>
      </c>
      <c r="B13" t="str">
        <f t="shared" si="0"/>
        <v>06363391001</v>
      </c>
      <c r="C13" t="s">
        <v>16</v>
      </c>
      <c r="D13" t="s">
        <v>49</v>
      </c>
      <c r="E13" t="s">
        <v>18</v>
      </c>
      <c r="F13" s="1" t="s">
        <v>50</v>
      </c>
      <c r="G13" t="s">
        <v>51</v>
      </c>
      <c r="H13">
        <v>2433</v>
      </c>
      <c r="I13" s="2">
        <v>41670</v>
      </c>
      <c r="J13" s="2">
        <v>43497</v>
      </c>
      <c r="K13">
        <v>2757.98</v>
      </c>
    </row>
    <row r="14" spans="1:11" x14ac:dyDescent="0.25">
      <c r="A14" t="str">
        <f>"Z890F2687A"</f>
        <v>Z890F2687A</v>
      </c>
      <c r="B14" t="str">
        <f t="shared" si="0"/>
        <v>06363391001</v>
      </c>
      <c r="C14" t="s">
        <v>16</v>
      </c>
      <c r="D14" t="s">
        <v>52</v>
      </c>
      <c r="E14" t="s">
        <v>18</v>
      </c>
      <c r="F14" s="1" t="s">
        <v>50</v>
      </c>
      <c r="G14" t="s">
        <v>51</v>
      </c>
      <c r="H14">
        <v>3557.76</v>
      </c>
      <c r="I14" s="2">
        <v>41771</v>
      </c>
      <c r="J14" s="2">
        <v>43318</v>
      </c>
      <c r="K14">
        <v>3557.28</v>
      </c>
    </row>
    <row r="15" spans="1:11" x14ac:dyDescent="0.25">
      <c r="A15" t="str">
        <f>"ZB624B714F"</f>
        <v>ZB624B714F</v>
      </c>
      <c r="B15" t="str">
        <f t="shared" si="0"/>
        <v>06363391001</v>
      </c>
      <c r="C15" t="s">
        <v>16</v>
      </c>
      <c r="D15" t="s">
        <v>53</v>
      </c>
      <c r="E15" t="s">
        <v>25</v>
      </c>
      <c r="F15" s="1" t="s">
        <v>54</v>
      </c>
      <c r="G15" t="s">
        <v>55</v>
      </c>
      <c r="H15">
        <v>4306.5</v>
      </c>
      <c r="I15" s="2">
        <v>43360</v>
      </c>
      <c r="J15" s="2">
        <v>43403</v>
      </c>
      <c r="K15">
        <v>4306.5</v>
      </c>
    </row>
    <row r="16" spans="1:11" x14ac:dyDescent="0.25">
      <c r="A16" t="str">
        <f>"Z951EA896B"</f>
        <v>Z951EA896B</v>
      </c>
      <c r="B16" t="str">
        <f t="shared" si="0"/>
        <v>06363391001</v>
      </c>
      <c r="C16" t="s">
        <v>16</v>
      </c>
      <c r="D16" t="s">
        <v>56</v>
      </c>
      <c r="E16" t="s">
        <v>25</v>
      </c>
      <c r="F16" s="1" t="s">
        <v>57</v>
      </c>
      <c r="G16" t="s">
        <v>58</v>
      </c>
      <c r="H16">
        <v>9000</v>
      </c>
      <c r="I16" s="2">
        <v>43070</v>
      </c>
      <c r="J16" s="2">
        <v>43434</v>
      </c>
      <c r="K16">
        <v>8960.5</v>
      </c>
    </row>
    <row r="17" spans="1:11" x14ac:dyDescent="0.25">
      <c r="A17" t="str">
        <f>"ZC526CB6C3"</f>
        <v>ZC526CB6C3</v>
      </c>
      <c r="B17" t="str">
        <f t="shared" si="0"/>
        <v>06363391001</v>
      </c>
      <c r="C17" t="s">
        <v>16</v>
      </c>
      <c r="D17" t="s">
        <v>59</v>
      </c>
      <c r="E17" t="s">
        <v>25</v>
      </c>
      <c r="F17" s="1" t="s">
        <v>60</v>
      </c>
      <c r="G17" t="s">
        <v>61</v>
      </c>
      <c r="H17">
        <v>482.64</v>
      </c>
      <c r="I17" s="2">
        <v>43409</v>
      </c>
      <c r="J17" s="2">
        <v>43423</v>
      </c>
      <c r="K17">
        <v>482.64</v>
      </c>
    </row>
    <row r="18" spans="1:11" x14ac:dyDescent="0.25">
      <c r="A18" t="str">
        <f>"Z5B2664384"</f>
        <v>Z5B2664384</v>
      </c>
      <c r="B18" t="str">
        <f t="shared" si="0"/>
        <v>06363391001</v>
      </c>
      <c r="C18" t="s">
        <v>16</v>
      </c>
      <c r="D18" t="s">
        <v>62</v>
      </c>
      <c r="E18" t="s">
        <v>25</v>
      </c>
      <c r="F18" s="1" t="s">
        <v>63</v>
      </c>
      <c r="G18" t="s">
        <v>58</v>
      </c>
      <c r="H18">
        <v>10000</v>
      </c>
      <c r="I18" s="2">
        <v>43451</v>
      </c>
      <c r="J18" s="2">
        <v>43813</v>
      </c>
      <c r="K18">
        <v>1294.5</v>
      </c>
    </row>
    <row r="19" spans="1:11" x14ac:dyDescent="0.25">
      <c r="A19" t="str">
        <f>"ZBA0D36FE3"</f>
        <v>ZBA0D36FE3</v>
      </c>
      <c r="B19" t="str">
        <f t="shared" si="0"/>
        <v>06363391001</v>
      </c>
      <c r="C19" t="s">
        <v>16</v>
      </c>
      <c r="D19" t="s">
        <v>64</v>
      </c>
      <c r="E19" t="s">
        <v>25</v>
      </c>
      <c r="F19" s="1" t="s">
        <v>65</v>
      </c>
      <c r="G19" t="s">
        <v>66</v>
      </c>
      <c r="H19">
        <v>0</v>
      </c>
      <c r="I19" s="2">
        <v>41648</v>
      </c>
      <c r="J19" s="2">
        <v>42735</v>
      </c>
      <c r="K19">
        <v>1584</v>
      </c>
    </row>
    <row r="20" spans="1:11" x14ac:dyDescent="0.25">
      <c r="A20" t="str">
        <f>"Z062670D22"</f>
        <v>Z062670D22</v>
      </c>
      <c r="B20" t="str">
        <f t="shared" si="0"/>
        <v>06363391001</v>
      </c>
      <c r="C20" t="s">
        <v>16</v>
      </c>
      <c r="D20" t="s">
        <v>67</v>
      </c>
      <c r="E20" t="s">
        <v>68</v>
      </c>
      <c r="F20" s="1" t="s">
        <v>69</v>
      </c>
      <c r="G20" t="s">
        <v>42</v>
      </c>
      <c r="H20">
        <v>8050</v>
      </c>
      <c r="I20" s="2">
        <v>43495</v>
      </c>
      <c r="J20" s="2">
        <v>43511</v>
      </c>
      <c r="K20">
        <v>8050</v>
      </c>
    </row>
    <row r="21" spans="1:11" x14ac:dyDescent="0.25">
      <c r="A21" t="str">
        <f>"ZDD1E204A7"</f>
        <v>ZDD1E204A7</v>
      </c>
      <c r="B21" t="str">
        <f t="shared" si="0"/>
        <v>06363391001</v>
      </c>
      <c r="C21" t="s">
        <v>16</v>
      </c>
      <c r="D21" t="s">
        <v>70</v>
      </c>
      <c r="E21" t="s">
        <v>68</v>
      </c>
      <c r="F21" s="1" t="s">
        <v>71</v>
      </c>
      <c r="G21" t="s">
        <v>72</v>
      </c>
      <c r="H21">
        <v>26500</v>
      </c>
      <c r="I21" s="2">
        <v>42857</v>
      </c>
      <c r="J21" s="2">
        <v>43532</v>
      </c>
      <c r="K21">
        <v>22608.22</v>
      </c>
    </row>
    <row r="22" spans="1:11" x14ac:dyDescent="0.25">
      <c r="A22" t="str">
        <f>"Z402700D2E"</f>
        <v>Z402700D2E</v>
      </c>
      <c r="B22" t="str">
        <f t="shared" si="0"/>
        <v>06363391001</v>
      </c>
      <c r="C22" t="s">
        <v>16</v>
      </c>
      <c r="D22" t="s">
        <v>73</v>
      </c>
      <c r="E22" t="s">
        <v>68</v>
      </c>
      <c r="F22" s="1" t="s">
        <v>74</v>
      </c>
      <c r="G22" t="s">
        <v>75</v>
      </c>
      <c r="H22">
        <v>3713.25</v>
      </c>
      <c r="I22" s="2">
        <v>43516</v>
      </c>
      <c r="J22" s="2">
        <v>43530</v>
      </c>
      <c r="K22">
        <v>3713.25</v>
      </c>
    </row>
    <row r="23" spans="1:11" x14ac:dyDescent="0.25">
      <c r="A23" t="str">
        <f>"ZC7271A916"</f>
        <v>ZC7271A916</v>
      </c>
      <c r="B23" t="str">
        <f t="shared" si="0"/>
        <v>06363391001</v>
      </c>
      <c r="C23" t="s">
        <v>16</v>
      </c>
      <c r="D23" t="s">
        <v>76</v>
      </c>
      <c r="E23" t="s">
        <v>25</v>
      </c>
      <c r="F23" s="1" t="s">
        <v>77</v>
      </c>
      <c r="G23" t="s">
        <v>78</v>
      </c>
      <c r="H23">
        <v>392</v>
      </c>
      <c r="I23" s="2">
        <v>43514</v>
      </c>
      <c r="J23" s="2">
        <v>43518</v>
      </c>
      <c r="K23">
        <v>318.5</v>
      </c>
    </row>
    <row r="24" spans="1:11" x14ac:dyDescent="0.25">
      <c r="A24" t="str">
        <f>"ZAD2799683"</f>
        <v>ZAD2799683</v>
      </c>
      <c r="B24" t="str">
        <f t="shared" si="0"/>
        <v>06363391001</v>
      </c>
      <c r="C24" t="s">
        <v>16</v>
      </c>
      <c r="D24" t="s">
        <v>79</v>
      </c>
      <c r="E24" t="s">
        <v>25</v>
      </c>
      <c r="F24" s="1" t="s">
        <v>80</v>
      </c>
      <c r="G24" t="s">
        <v>81</v>
      </c>
      <c r="H24">
        <v>1400</v>
      </c>
      <c r="I24" s="2">
        <v>43542</v>
      </c>
      <c r="J24" s="2">
        <v>43585</v>
      </c>
      <c r="K24">
        <v>1400</v>
      </c>
    </row>
    <row r="25" spans="1:11" x14ac:dyDescent="0.25">
      <c r="A25" t="str">
        <f>"Z8F2700CE7"</f>
        <v>Z8F2700CE7</v>
      </c>
      <c r="B25" t="str">
        <f t="shared" si="0"/>
        <v>06363391001</v>
      </c>
      <c r="C25" t="s">
        <v>16</v>
      </c>
      <c r="D25" t="s">
        <v>82</v>
      </c>
      <c r="E25" t="s">
        <v>68</v>
      </c>
      <c r="F25" s="1" t="s">
        <v>83</v>
      </c>
      <c r="G25" t="s">
        <v>84</v>
      </c>
      <c r="H25">
        <v>1755.05</v>
      </c>
      <c r="I25" s="2">
        <v>43535</v>
      </c>
      <c r="J25" s="2">
        <v>43537</v>
      </c>
      <c r="K25">
        <v>1755.05</v>
      </c>
    </row>
    <row r="26" spans="1:11" x14ac:dyDescent="0.25">
      <c r="A26" t="str">
        <f>"Z4F26D2716"</f>
        <v>Z4F26D2716</v>
      </c>
      <c r="B26" t="str">
        <f t="shared" si="0"/>
        <v>06363391001</v>
      </c>
      <c r="C26" t="s">
        <v>16</v>
      </c>
      <c r="D26" t="s">
        <v>85</v>
      </c>
      <c r="E26" t="s">
        <v>68</v>
      </c>
      <c r="F26" s="1" t="s">
        <v>86</v>
      </c>
      <c r="G26" t="s">
        <v>87</v>
      </c>
      <c r="H26">
        <v>550.75</v>
      </c>
      <c r="I26" s="2">
        <v>43501</v>
      </c>
      <c r="J26" s="2">
        <v>43510</v>
      </c>
      <c r="K26">
        <v>550.75</v>
      </c>
    </row>
    <row r="27" spans="1:11" x14ac:dyDescent="0.25">
      <c r="A27" t="str">
        <f>"Z382599C6B"</f>
        <v>Z382599C6B</v>
      </c>
      <c r="B27" t="str">
        <f t="shared" si="0"/>
        <v>06363391001</v>
      </c>
      <c r="C27" t="s">
        <v>16</v>
      </c>
      <c r="D27" t="s">
        <v>88</v>
      </c>
      <c r="E27" t="s">
        <v>68</v>
      </c>
      <c r="F27" s="1" t="s">
        <v>89</v>
      </c>
      <c r="G27" t="s">
        <v>90</v>
      </c>
      <c r="H27">
        <v>24985</v>
      </c>
      <c r="I27" s="2">
        <v>43535</v>
      </c>
      <c r="J27" s="2">
        <v>44225</v>
      </c>
      <c r="K27">
        <v>10518.91</v>
      </c>
    </row>
    <row r="28" spans="1:11" x14ac:dyDescent="0.25">
      <c r="A28" t="str">
        <f>"Z9D27D765B"</f>
        <v>Z9D27D765B</v>
      </c>
      <c r="B28" t="str">
        <f t="shared" si="0"/>
        <v>06363391001</v>
      </c>
      <c r="C28" t="s">
        <v>16</v>
      </c>
      <c r="D28" t="s">
        <v>91</v>
      </c>
      <c r="E28" t="s">
        <v>25</v>
      </c>
      <c r="F28" s="1" t="s">
        <v>92</v>
      </c>
      <c r="G28" t="s">
        <v>93</v>
      </c>
      <c r="H28">
        <v>279</v>
      </c>
      <c r="I28" s="2">
        <v>43479</v>
      </c>
      <c r="J28" s="2">
        <v>43480</v>
      </c>
      <c r="K28">
        <v>279</v>
      </c>
    </row>
    <row r="29" spans="1:11" x14ac:dyDescent="0.25">
      <c r="A29" t="str">
        <f>"Z4427D7DBE"</f>
        <v>Z4427D7DBE</v>
      </c>
      <c r="B29" t="str">
        <f t="shared" si="0"/>
        <v>06363391001</v>
      </c>
      <c r="C29" t="s">
        <v>16</v>
      </c>
      <c r="D29" t="s">
        <v>94</v>
      </c>
      <c r="E29" t="s">
        <v>25</v>
      </c>
      <c r="F29" s="1" t="s">
        <v>95</v>
      </c>
      <c r="G29" t="s">
        <v>96</v>
      </c>
      <c r="H29">
        <v>390</v>
      </c>
      <c r="I29" s="2">
        <v>43570</v>
      </c>
      <c r="J29" s="2">
        <v>43585</v>
      </c>
      <c r="K29">
        <v>390</v>
      </c>
    </row>
    <row r="30" spans="1:11" x14ac:dyDescent="0.25">
      <c r="A30" t="str">
        <f>"ZE027C3FF5"</f>
        <v>ZE027C3FF5</v>
      </c>
      <c r="B30" t="str">
        <f t="shared" si="0"/>
        <v>06363391001</v>
      </c>
      <c r="C30" t="s">
        <v>16</v>
      </c>
      <c r="D30" t="s">
        <v>97</v>
      </c>
      <c r="E30" t="s">
        <v>25</v>
      </c>
      <c r="F30" s="1" t="s">
        <v>98</v>
      </c>
      <c r="G30" t="s">
        <v>27</v>
      </c>
      <c r="H30">
        <v>120</v>
      </c>
      <c r="I30" s="2">
        <v>43584</v>
      </c>
      <c r="J30" s="2">
        <v>43830</v>
      </c>
      <c r="K30">
        <v>120</v>
      </c>
    </row>
    <row r="31" spans="1:11" x14ac:dyDescent="0.25">
      <c r="A31" t="str">
        <f>"Z182555088"</f>
        <v>Z182555088</v>
      </c>
      <c r="B31" t="str">
        <f t="shared" si="0"/>
        <v>06363391001</v>
      </c>
      <c r="C31" t="s">
        <v>16</v>
      </c>
      <c r="D31" t="s">
        <v>99</v>
      </c>
      <c r="E31" t="s">
        <v>68</v>
      </c>
      <c r="F31" s="1" t="s">
        <v>100</v>
      </c>
      <c r="G31" t="s">
        <v>101</v>
      </c>
      <c r="H31">
        <v>3999.87</v>
      </c>
      <c r="I31" s="2">
        <v>43466</v>
      </c>
      <c r="J31" s="2">
        <v>43830</v>
      </c>
      <c r="K31">
        <v>1059.96</v>
      </c>
    </row>
    <row r="32" spans="1:11" x14ac:dyDescent="0.25">
      <c r="A32" t="str">
        <f>"Z3D25550B3"</f>
        <v>Z3D25550B3</v>
      </c>
      <c r="B32" t="str">
        <f t="shared" si="0"/>
        <v>06363391001</v>
      </c>
      <c r="C32" t="s">
        <v>16</v>
      </c>
      <c r="D32" t="s">
        <v>102</v>
      </c>
      <c r="E32" t="s">
        <v>68</v>
      </c>
      <c r="F32" s="1" t="s">
        <v>103</v>
      </c>
      <c r="G32" t="s">
        <v>104</v>
      </c>
      <c r="H32">
        <v>17273.09</v>
      </c>
      <c r="I32" s="2">
        <v>43466</v>
      </c>
      <c r="J32" s="2">
        <v>43830</v>
      </c>
      <c r="K32">
        <v>9546.59</v>
      </c>
    </row>
    <row r="33" spans="1:11" x14ac:dyDescent="0.25">
      <c r="A33" t="str">
        <f>"Z932555059"</f>
        <v>Z932555059</v>
      </c>
      <c r="B33" t="str">
        <f t="shared" si="0"/>
        <v>06363391001</v>
      </c>
      <c r="C33" t="s">
        <v>16</v>
      </c>
      <c r="D33" t="s">
        <v>105</v>
      </c>
      <c r="E33" t="s">
        <v>68</v>
      </c>
      <c r="F33" s="1" t="s">
        <v>106</v>
      </c>
      <c r="G33" t="s">
        <v>104</v>
      </c>
      <c r="H33">
        <v>11343</v>
      </c>
      <c r="I33" s="2">
        <v>43466</v>
      </c>
      <c r="J33" s="2">
        <v>43830</v>
      </c>
      <c r="K33">
        <v>4855.83</v>
      </c>
    </row>
    <row r="34" spans="1:11" x14ac:dyDescent="0.25">
      <c r="A34" t="str">
        <f>"ZA9276DD4D"</f>
        <v>ZA9276DD4D</v>
      </c>
      <c r="B34" t="str">
        <f t="shared" si="0"/>
        <v>06363391001</v>
      </c>
      <c r="C34" t="s">
        <v>16</v>
      </c>
      <c r="D34" t="s">
        <v>107</v>
      </c>
      <c r="E34" t="s">
        <v>25</v>
      </c>
      <c r="F34" s="1" t="s">
        <v>108</v>
      </c>
      <c r="G34" t="s">
        <v>109</v>
      </c>
      <c r="H34">
        <v>130</v>
      </c>
      <c r="I34" s="2">
        <v>43538</v>
      </c>
      <c r="J34" s="2">
        <v>43538</v>
      </c>
      <c r="K34">
        <v>130</v>
      </c>
    </row>
    <row r="35" spans="1:11" x14ac:dyDescent="0.25">
      <c r="A35" t="str">
        <f>"Z8F28866B9"</f>
        <v>Z8F28866B9</v>
      </c>
      <c r="B35" t="str">
        <f t="shared" ref="B35:B64" si="1">"06363391001"</f>
        <v>06363391001</v>
      </c>
      <c r="C35" t="s">
        <v>16</v>
      </c>
      <c r="D35" t="s">
        <v>110</v>
      </c>
      <c r="E35" t="s">
        <v>25</v>
      </c>
      <c r="F35" s="1" t="s">
        <v>111</v>
      </c>
      <c r="G35" t="s">
        <v>112</v>
      </c>
      <c r="H35">
        <v>2725</v>
      </c>
      <c r="I35" s="2">
        <v>43612</v>
      </c>
      <c r="J35" s="2">
        <v>43646</v>
      </c>
      <c r="K35">
        <v>2725</v>
      </c>
    </row>
    <row r="36" spans="1:11" x14ac:dyDescent="0.25">
      <c r="A36" t="str">
        <f>"Z5B288676A"</f>
        <v>Z5B288676A</v>
      </c>
      <c r="B36" t="str">
        <f t="shared" si="1"/>
        <v>06363391001</v>
      </c>
      <c r="C36" t="s">
        <v>16</v>
      </c>
      <c r="D36" t="s">
        <v>113</v>
      </c>
      <c r="E36" t="s">
        <v>25</v>
      </c>
      <c r="F36" s="1" t="s">
        <v>114</v>
      </c>
      <c r="G36" t="s">
        <v>115</v>
      </c>
      <c r="H36">
        <v>320</v>
      </c>
      <c r="I36" s="2">
        <v>43620</v>
      </c>
      <c r="J36" s="2">
        <v>43646</v>
      </c>
      <c r="K36">
        <v>0</v>
      </c>
    </row>
    <row r="37" spans="1:11" x14ac:dyDescent="0.25">
      <c r="A37" t="str">
        <f>"ZF927176D5"</f>
        <v>ZF927176D5</v>
      </c>
      <c r="B37" t="str">
        <f t="shared" si="1"/>
        <v>06363391001</v>
      </c>
      <c r="C37" t="s">
        <v>16</v>
      </c>
      <c r="D37" t="s">
        <v>116</v>
      </c>
      <c r="E37" t="s">
        <v>18</v>
      </c>
      <c r="F37" s="1" t="s">
        <v>35</v>
      </c>
      <c r="G37" t="s">
        <v>36</v>
      </c>
      <c r="H37">
        <v>0</v>
      </c>
      <c r="I37" s="2">
        <v>43586</v>
      </c>
      <c r="J37" s="2">
        <v>43951</v>
      </c>
      <c r="K37">
        <v>2206.9899999999998</v>
      </c>
    </row>
    <row r="38" spans="1:11" x14ac:dyDescent="0.25">
      <c r="A38" t="str">
        <f>"7817316D3A"</f>
        <v>7817316D3A</v>
      </c>
      <c r="B38" t="str">
        <f t="shared" si="1"/>
        <v>06363391001</v>
      </c>
      <c r="C38" t="s">
        <v>16</v>
      </c>
      <c r="D38" t="s">
        <v>117</v>
      </c>
      <c r="E38" t="s">
        <v>18</v>
      </c>
      <c r="F38" s="1" t="s">
        <v>118</v>
      </c>
      <c r="G38" t="s">
        <v>119</v>
      </c>
      <c r="H38">
        <v>0</v>
      </c>
      <c r="I38" s="2">
        <v>43586</v>
      </c>
      <c r="J38" s="2">
        <v>43951</v>
      </c>
      <c r="K38">
        <v>0</v>
      </c>
    </row>
    <row r="39" spans="1:11" x14ac:dyDescent="0.25">
      <c r="A39" t="str">
        <f>"Z9428BC8D8"</f>
        <v>Z9428BC8D8</v>
      </c>
      <c r="B39" t="str">
        <f t="shared" si="1"/>
        <v>06363391001</v>
      </c>
      <c r="C39" t="s">
        <v>16</v>
      </c>
      <c r="D39" t="s">
        <v>120</v>
      </c>
      <c r="E39" t="s">
        <v>25</v>
      </c>
      <c r="F39" s="1" t="s">
        <v>121</v>
      </c>
      <c r="G39" t="s">
        <v>87</v>
      </c>
      <c r="H39">
        <v>426.8</v>
      </c>
      <c r="I39" s="2">
        <v>43627</v>
      </c>
      <c r="J39" s="2">
        <v>43634</v>
      </c>
      <c r="K39">
        <v>426.8</v>
      </c>
    </row>
    <row r="40" spans="1:11" x14ac:dyDescent="0.25">
      <c r="A40" t="str">
        <f>"Z9028BC7C4"</f>
        <v>Z9028BC7C4</v>
      </c>
      <c r="B40" t="str">
        <f t="shared" si="1"/>
        <v>06363391001</v>
      </c>
      <c r="C40" t="s">
        <v>16</v>
      </c>
      <c r="D40" t="s">
        <v>122</v>
      </c>
      <c r="E40" t="s">
        <v>25</v>
      </c>
      <c r="F40" s="1" t="s">
        <v>123</v>
      </c>
      <c r="G40" t="s">
        <v>124</v>
      </c>
      <c r="H40">
        <v>557</v>
      </c>
      <c r="I40" s="2">
        <v>43629</v>
      </c>
      <c r="J40" s="2">
        <v>43646</v>
      </c>
      <c r="K40">
        <v>557</v>
      </c>
    </row>
    <row r="41" spans="1:11" x14ac:dyDescent="0.25">
      <c r="A41" t="str">
        <f>"Z4C28D5914"</f>
        <v>Z4C28D5914</v>
      </c>
      <c r="B41" t="str">
        <f t="shared" si="1"/>
        <v>06363391001</v>
      </c>
      <c r="C41" t="s">
        <v>16</v>
      </c>
      <c r="D41" t="s">
        <v>125</v>
      </c>
      <c r="E41" t="s">
        <v>25</v>
      </c>
      <c r="F41" s="1" t="s">
        <v>126</v>
      </c>
      <c r="G41" t="s">
        <v>127</v>
      </c>
      <c r="H41">
        <v>650</v>
      </c>
      <c r="I41" s="2">
        <v>43634</v>
      </c>
      <c r="J41" s="2">
        <v>43661</v>
      </c>
      <c r="K41">
        <v>650</v>
      </c>
    </row>
    <row r="42" spans="1:11" x14ac:dyDescent="0.25">
      <c r="A42" t="str">
        <f>"Z41291E3E4"</f>
        <v>Z41291E3E4</v>
      </c>
      <c r="B42" t="str">
        <f t="shared" si="1"/>
        <v>06363391001</v>
      </c>
      <c r="C42" t="s">
        <v>16</v>
      </c>
      <c r="D42" t="s">
        <v>128</v>
      </c>
      <c r="E42" t="s">
        <v>25</v>
      </c>
      <c r="F42" s="1" t="s">
        <v>29</v>
      </c>
      <c r="G42" t="s">
        <v>30</v>
      </c>
      <c r="H42">
        <v>75</v>
      </c>
      <c r="I42" s="2">
        <v>43651</v>
      </c>
      <c r="J42" s="2">
        <v>43651</v>
      </c>
      <c r="K42">
        <v>75</v>
      </c>
    </row>
    <row r="43" spans="1:11" x14ac:dyDescent="0.25">
      <c r="A43" t="str">
        <f>"Z702919079"</f>
        <v>Z702919079</v>
      </c>
      <c r="B43" t="str">
        <f t="shared" si="1"/>
        <v>06363391001</v>
      </c>
      <c r="C43" t="s">
        <v>16</v>
      </c>
      <c r="D43" t="s">
        <v>129</v>
      </c>
      <c r="E43" t="s">
        <v>25</v>
      </c>
      <c r="F43" s="1" t="s">
        <v>130</v>
      </c>
      <c r="G43" t="s">
        <v>131</v>
      </c>
      <c r="H43">
        <v>1968.25</v>
      </c>
      <c r="I43" s="2">
        <v>43656</v>
      </c>
      <c r="J43" s="2">
        <v>43677</v>
      </c>
      <c r="K43">
        <v>1968.25</v>
      </c>
    </row>
    <row r="44" spans="1:11" x14ac:dyDescent="0.25">
      <c r="A44" t="str">
        <f>"ZF72926267"</f>
        <v>ZF72926267</v>
      </c>
      <c r="B44" t="str">
        <f t="shared" si="1"/>
        <v>06363391001</v>
      </c>
      <c r="C44" t="s">
        <v>16</v>
      </c>
      <c r="D44" t="s">
        <v>132</v>
      </c>
      <c r="E44" t="s">
        <v>25</v>
      </c>
      <c r="F44" s="1" t="s">
        <v>77</v>
      </c>
      <c r="G44" t="s">
        <v>78</v>
      </c>
      <c r="H44">
        <v>3940</v>
      </c>
      <c r="I44" s="2">
        <v>43661</v>
      </c>
      <c r="J44" s="2">
        <v>43982</v>
      </c>
      <c r="K44">
        <v>1000</v>
      </c>
    </row>
    <row r="45" spans="1:11" x14ac:dyDescent="0.25">
      <c r="A45" t="str">
        <f>"Z2D2921B4A"</f>
        <v>Z2D2921B4A</v>
      </c>
      <c r="B45" t="str">
        <f t="shared" si="1"/>
        <v>06363391001</v>
      </c>
      <c r="C45" t="s">
        <v>16</v>
      </c>
      <c r="D45" t="s">
        <v>133</v>
      </c>
      <c r="E45" t="s">
        <v>25</v>
      </c>
      <c r="F45" s="1" t="s">
        <v>134</v>
      </c>
      <c r="G45" t="s">
        <v>135</v>
      </c>
      <c r="H45">
        <v>67.5</v>
      </c>
      <c r="I45" s="2">
        <v>43697</v>
      </c>
      <c r="J45" s="2">
        <v>43698</v>
      </c>
      <c r="K45">
        <v>67.5</v>
      </c>
    </row>
    <row r="46" spans="1:11" x14ac:dyDescent="0.25">
      <c r="A46" t="str">
        <f>"Z322986887"</f>
        <v>Z322986887</v>
      </c>
      <c r="B46" t="str">
        <f t="shared" si="1"/>
        <v>06363391001</v>
      </c>
      <c r="C46" t="s">
        <v>16</v>
      </c>
      <c r="D46" t="s">
        <v>136</v>
      </c>
      <c r="E46" t="s">
        <v>25</v>
      </c>
      <c r="F46" s="1" t="s">
        <v>29</v>
      </c>
      <c r="G46" t="s">
        <v>30</v>
      </c>
      <c r="H46">
        <v>1260</v>
      </c>
      <c r="I46" s="2">
        <v>43647</v>
      </c>
      <c r="J46" s="2">
        <v>44742</v>
      </c>
      <c r="K46">
        <v>0</v>
      </c>
    </row>
    <row r="47" spans="1:11" x14ac:dyDescent="0.25">
      <c r="A47" t="str">
        <f>"Z2129A0A87"</f>
        <v>Z2129A0A87</v>
      </c>
      <c r="B47" t="str">
        <f t="shared" si="1"/>
        <v>06363391001</v>
      </c>
      <c r="C47" t="s">
        <v>16</v>
      </c>
      <c r="D47" t="s">
        <v>137</v>
      </c>
      <c r="E47" t="s">
        <v>25</v>
      </c>
      <c r="F47" s="1" t="s">
        <v>121</v>
      </c>
      <c r="G47" t="s">
        <v>87</v>
      </c>
      <c r="H47">
        <v>190</v>
      </c>
      <c r="I47" s="2">
        <v>43714</v>
      </c>
      <c r="J47" s="2">
        <v>43724</v>
      </c>
      <c r="K47">
        <v>190</v>
      </c>
    </row>
    <row r="48" spans="1:11" x14ac:dyDescent="0.25">
      <c r="A48" t="str">
        <f>"Z7729CA1F4"</f>
        <v>Z7729CA1F4</v>
      </c>
      <c r="B48" t="str">
        <f t="shared" si="1"/>
        <v>06363391001</v>
      </c>
      <c r="C48" t="s">
        <v>16</v>
      </c>
      <c r="D48" t="s">
        <v>138</v>
      </c>
      <c r="E48" t="s">
        <v>25</v>
      </c>
      <c r="F48" s="1" t="s">
        <v>139</v>
      </c>
      <c r="G48" t="s">
        <v>140</v>
      </c>
      <c r="H48">
        <v>1260</v>
      </c>
      <c r="I48" s="2">
        <v>43717</v>
      </c>
      <c r="J48" s="2">
        <v>43735</v>
      </c>
      <c r="K48">
        <v>1260</v>
      </c>
    </row>
    <row r="49" spans="1:11" x14ac:dyDescent="0.25">
      <c r="A49" t="str">
        <f>"ZB0185B40D"</f>
        <v>ZB0185B40D</v>
      </c>
      <c r="B49" t="str">
        <f t="shared" si="1"/>
        <v>06363391001</v>
      </c>
      <c r="C49" t="s">
        <v>16</v>
      </c>
      <c r="D49" t="s">
        <v>141</v>
      </c>
      <c r="E49" t="s">
        <v>18</v>
      </c>
      <c r="F49" s="1" t="s">
        <v>50</v>
      </c>
      <c r="G49" t="s">
        <v>51</v>
      </c>
      <c r="H49">
        <v>20964</v>
      </c>
      <c r="I49" s="2">
        <v>42480</v>
      </c>
      <c r="J49" s="2">
        <v>44315</v>
      </c>
      <c r="K49">
        <v>13625.11</v>
      </c>
    </row>
    <row r="50" spans="1:11" x14ac:dyDescent="0.25">
      <c r="A50" t="str">
        <f>"Z2A249983F"</f>
        <v>Z2A249983F</v>
      </c>
      <c r="B50" t="str">
        <f t="shared" si="1"/>
        <v>06363391001</v>
      </c>
      <c r="C50" t="s">
        <v>16</v>
      </c>
      <c r="D50" t="s">
        <v>142</v>
      </c>
      <c r="E50" t="s">
        <v>18</v>
      </c>
      <c r="F50" s="1" t="s">
        <v>50</v>
      </c>
      <c r="G50" t="s">
        <v>51</v>
      </c>
      <c r="H50">
        <v>22733</v>
      </c>
      <c r="I50" s="2">
        <v>43342</v>
      </c>
      <c r="J50" s="2">
        <v>45193</v>
      </c>
      <c r="K50">
        <v>6731.34</v>
      </c>
    </row>
    <row r="51" spans="1:11" x14ac:dyDescent="0.25">
      <c r="A51" t="str">
        <f>"Z0C299584E"</f>
        <v>Z0C299584E</v>
      </c>
      <c r="B51" t="str">
        <f t="shared" si="1"/>
        <v>06363391001</v>
      </c>
      <c r="C51" t="s">
        <v>16</v>
      </c>
      <c r="D51" t="s">
        <v>143</v>
      </c>
      <c r="E51" t="s">
        <v>25</v>
      </c>
      <c r="F51" s="1" t="s">
        <v>144</v>
      </c>
      <c r="G51" t="s">
        <v>75</v>
      </c>
      <c r="H51">
        <v>4621.6000000000004</v>
      </c>
      <c r="I51" s="2">
        <v>43748</v>
      </c>
      <c r="J51" s="2">
        <v>43748</v>
      </c>
      <c r="K51">
        <v>4621.6000000000004</v>
      </c>
    </row>
    <row r="52" spans="1:11" x14ac:dyDescent="0.25">
      <c r="A52" t="str">
        <f>"Z1B28A6F76"</f>
        <v>Z1B28A6F76</v>
      </c>
      <c r="B52" t="str">
        <f t="shared" si="1"/>
        <v>06363391001</v>
      </c>
      <c r="C52" t="s">
        <v>16</v>
      </c>
      <c r="D52" t="s">
        <v>145</v>
      </c>
      <c r="E52" t="s">
        <v>68</v>
      </c>
      <c r="F52" s="1" t="s">
        <v>146</v>
      </c>
      <c r="G52" t="s">
        <v>147</v>
      </c>
      <c r="H52">
        <v>849</v>
      </c>
      <c r="I52" s="2">
        <v>43707</v>
      </c>
      <c r="J52" s="2">
        <v>43725</v>
      </c>
      <c r="K52">
        <v>849</v>
      </c>
    </row>
    <row r="53" spans="1:11" x14ac:dyDescent="0.25">
      <c r="A53" t="str">
        <f>"ZE02A17245"</f>
        <v>ZE02A17245</v>
      </c>
      <c r="B53" t="str">
        <f t="shared" si="1"/>
        <v>06363391001</v>
      </c>
      <c r="C53" t="s">
        <v>16</v>
      </c>
      <c r="D53" t="s">
        <v>148</v>
      </c>
      <c r="E53" t="s">
        <v>25</v>
      </c>
      <c r="F53" s="1" t="s">
        <v>149</v>
      </c>
      <c r="G53" t="s">
        <v>150</v>
      </c>
      <c r="H53">
        <v>2470.5500000000002</v>
      </c>
      <c r="I53" s="2">
        <v>43747</v>
      </c>
      <c r="J53" s="2">
        <v>43748</v>
      </c>
      <c r="K53">
        <v>2470.5500000000002</v>
      </c>
    </row>
    <row r="54" spans="1:11" x14ac:dyDescent="0.25">
      <c r="A54" t="str">
        <f>"Z8F2A2DCC8"</f>
        <v>Z8F2A2DCC8</v>
      </c>
      <c r="B54" t="str">
        <f t="shared" si="1"/>
        <v>06363391001</v>
      </c>
      <c r="C54" t="s">
        <v>16</v>
      </c>
      <c r="D54" t="s">
        <v>151</v>
      </c>
      <c r="E54" t="s">
        <v>25</v>
      </c>
      <c r="F54" s="1" t="s">
        <v>152</v>
      </c>
      <c r="G54" t="s">
        <v>153</v>
      </c>
      <c r="H54">
        <v>2000</v>
      </c>
      <c r="I54" s="2">
        <v>43773</v>
      </c>
      <c r="J54" s="2">
        <v>43830</v>
      </c>
      <c r="K54">
        <v>0</v>
      </c>
    </row>
    <row r="55" spans="1:11" x14ac:dyDescent="0.25">
      <c r="A55" t="str">
        <f>"Z4A2A985D9"</f>
        <v>Z4A2A985D9</v>
      </c>
      <c r="B55" t="str">
        <f t="shared" si="1"/>
        <v>06363391001</v>
      </c>
      <c r="C55" t="s">
        <v>16</v>
      </c>
      <c r="D55" t="s">
        <v>154</v>
      </c>
      <c r="E55" t="s">
        <v>25</v>
      </c>
      <c r="F55" s="1" t="s">
        <v>155</v>
      </c>
      <c r="G55" t="s">
        <v>156</v>
      </c>
      <c r="H55">
        <v>110</v>
      </c>
      <c r="I55" s="2">
        <v>43788</v>
      </c>
      <c r="J55" s="2">
        <v>43788</v>
      </c>
      <c r="K55">
        <v>110</v>
      </c>
    </row>
    <row r="56" spans="1:11" x14ac:dyDescent="0.25">
      <c r="A56" t="str">
        <f>"Z382A45C3A"</f>
        <v>Z382A45C3A</v>
      </c>
      <c r="B56" t="str">
        <f t="shared" si="1"/>
        <v>06363391001</v>
      </c>
      <c r="C56" t="s">
        <v>16</v>
      </c>
      <c r="D56" t="s">
        <v>82</v>
      </c>
      <c r="E56" t="s">
        <v>68</v>
      </c>
      <c r="F56" s="1" t="s">
        <v>157</v>
      </c>
      <c r="G56" t="s">
        <v>87</v>
      </c>
      <c r="H56">
        <v>2253.96</v>
      </c>
      <c r="I56" s="2">
        <v>43782</v>
      </c>
      <c r="J56" s="2">
        <v>43787</v>
      </c>
      <c r="K56">
        <v>2253.96</v>
      </c>
    </row>
    <row r="57" spans="1:11" x14ac:dyDescent="0.25">
      <c r="A57" t="str">
        <f>"Z032A4E1FE"</f>
        <v>Z032A4E1FE</v>
      </c>
      <c r="B57" t="str">
        <f t="shared" si="1"/>
        <v>06363391001</v>
      </c>
      <c r="C57" t="s">
        <v>16</v>
      </c>
      <c r="D57" t="s">
        <v>158</v>
      </c>
      <c r="E57" t="s">
        <v>25</v>
      </c>
      <c r="F57" s="1" t="s">
        <v>159</v>
      </c>
      <c r="G57" t="s">
        <v>160</v>
      </c>
      <c r="H57">
        <v>1632</v>
      </c>
      <c r="I57" s="2">
        <v>43783</v>
      </c>
      <c r="J57" s="2">
        <v>43799</v>
      </c>
      <c r="K57">
        <v>1632</v>
      </c>
    </row>
    <row r="58" spans="1:11" x14ac:dyDescent="0.25">
      <c r="A58" t="str">
        <f>"Z7D2A4E08F"</f>
        <v>Z7D2A4E08F</v>
      </c>
      <c r="B58" t="str">
        <f t="shared" si="1"/>
        <v>06363391001</v>
      </c>
      <c r="C58" t="s">
        <v>16</v>
      </c>
      <c r="D58" t="s">
        <v>161</v>
      </c>
      <c r="E58" t="s">
        <v>25</v>
      </c>
      <c r="F58" s="1" t="s">
        <v>126</v>
      </c>
      <c r="G58" t="s">
        <v>127</v>
      </c>
      <c r="H58">
        <v>384.8</v>
      </c>
      <c r="I58" s="2">
        <v>43794</v>
      </c>
      <c r="J58" s="2">
        <v>43799</v>
      </c>
      <c r="K58">
        <v>384.8</v>
      </c>
    </row>
    <row r="59" spans="1:11" x14ac:dyDescent="0.25">
      <c r="A59" t="str">
        <f>"ZC12A56C77"</f>
        <v>ZC12A56C77</v>
      </c>
      <c r="B59" t="str">
        <f t="shared" si="1"/>
        <v>06363391001</v>
      </c>
      <c r="C59" t="s">
        <v>16</v>
      </c>
      <c r="D59" t="s">
        <v>162</v>
      </c>
      <c r="E59" t="s">
        <v>25</v>
      </c>
      <c r="F59" s="1" t="s">
        <v>163</v>
      </c>
      <c r="G59" t="s">
        <v>164</v>
      </c>
      <c r="H59">
        <v>180</v>
      </c>
      <c r="I59" s="2">
        <v>43756</v>
      </c>
      <c r="J59" s="2">
        <v>43756</v>
      </c>
      <c r="K59">
        <v>180</v>
      </c>
    </row>
    <row r="60" spans="1:11" x14ac:dyDescent="0.25">
      <c r="A60" t="str">
        <f>"ZCA2A221BA"</f>
        <v>ZCA2A221BA</v>
      </c>
      <c r="B60" t="str">
        <f t="shared" si="1"/>
        <v>06363391001</v>
      </c>
      <c r="C60" t="s">
        <v>16</v>
      </c>
      <c r="D60" t="s">
        <v>165</v>
      </c>
      <c r="E60" t="s">
        <v>25</v>
      </c>
      <c r="F60" s="1" t="s">
        <v>92</v>
      </c>
      <c r="G60" t="s">
        <v>93</v>
      </c>
      <c r="H60">
        <v>2212</v>
      </c>
      <c r="I60" s="2">
        <v>43759</v>
      </c>
      <c r="J60" s="2">
        <v>43769</v>
      </c>
      <c r="K60">
        <v>2212</v>
      </c>
    </row>
    <row r="61" spans="1:11" x14ac:dyDescent="0.25">
      <c r="A61" t="str">
        <f>"Z202AD51F0"</f>
        <v>Z202AD51F0</v>
      </c>
      <c r="B61" t="str">
        <f t="shared" si="1"/>
        <v>06363391001</v>
      </c>
      <c r="C61" t="s">
        <v>16</v>
      </c>
      <c r="D61" t="s">
        <v>166</v>
      </c>
      <c r="E61" t="s">
        <v>25</v>
      </c>
      <c r="F61" s="1" t="s">
        <v>121</v>
      </c>
      <c r="G61" t="s">
        <v>87</v>
      </c>
      <c r="H61">
        <v>200</v>
      </c>
      <c r="I61" s="2">
        <v>43804</v>
      </c>
      <c r="J61" s="2">
        <v>44196</v>
      </c>
      <c r="K61">
        <v>0</v>
      </c>
    </row>
    <row r="62" spans="1:11" x14ac:dyDescent="0.25">
      <c r="A62" t="str">
        <f>"Z3F2AD5178"</f>
        <v>Z3F2AD5178</v>
      </c>
      <c r="B62" t="str">
        <f t="shared" si="1"/>
        <v>06363391001</v>
      </c>
      <c r="C62" t="s">
        <v>16</v>
      </c>
      <c r="D62" t="s">
        <v>167</v>
      </c>
      <c r="E62" t="s">
        <v>25</v>
      </c>
      <c r="F62" s="1" t="s">
        <v>168</v>
      </c>
      <c r="G62" t="s">
        <v>169</v>
      </c>
      <c r="H62">
        <v>900</v>
      </c>
      <c r="I62" s="2">
        <v>43804</v>
      </c>
      <c r="J62" s="2">
        <v>43861</v>
      </c>
      <c r="K62">
        <v>0</v>
      </c>
    </row>
    <row r="63" spans="1:11" x14ac:dyDescent="0.25">
      <c r="A63" t="str">
        <f>"Z1F2B25229"</f>
        <v>Z1F2B25229</v>
      </c>
      <c r="B63" t="str">
        <f t="shared" si="1"/>
        <v>06363391001</v>
      </c>
      <c r="C63" t="s">
        <v>16</v>
      </c>
      <c r="D63" t="s">
        <v>170</v>
      </c>
      <c r="E63" t="s">
        <v>25</v>
      </c>
      <c r="F63" s="1" t="s">
        <v>171</v>
      </c>
      <c r="G63" t="s">
        <v>101</v>
      </c>
      <c r="H63">
        <v>2968</v>
      </c>
      <c r="I63" s="2">
        <v>43831</v>
      </c>
      <c r="J63" s="2">
        <v>44196</v>
      </c>
      <c r="K63">
        <v>1059.96</v>
      </c>
    </row>
    <row r="64" spans="1:11" x14ac:dyDescent="0.25">
      <c r="A64" t="str">
        <f>"Z392AD50D5"</f>
        <v>Z392AD50D5</v>
      </c>
      <c r="B64" t="str">
        <f t="shared" si="1"/>
        <v>06363391001</v>
      </c>
      <c r="C64" t="s">
        <v>16</v>
      </c>
      <c r="D64" t="s">
        <v>172</v>
      </c>
      <c r="E64" t="s">
        <v>25</v>
      </c>
      <c r="F64" s="1" t="s">
        <v>41</v>
      </c>
      <c r="G64" t="s">
        <v>42</v>
      </c>
      <c r="H64">
        <v>40</v>
      </c>
      <c r="I64" s="2">
        <v>43810</v>
      </c>
      <c r="J64" s="2">
        <v>43839</v>
      </c>
      <c r="K6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2020-01-31T13:49:36Z</dcterms:created>
  <dcterms:modified xsi:type="dcterms:W3CDTF">2020-01-31T13:49:36Z</dcterms:modified>
</cp:coreProperties>
</file>