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rentin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</calcChain>
</file>

<file path=xl/sharedStrings.xml><?xml version="1.0" encoding="utf-8"?>
<sst xmlns="http://schemas.openxmlformats.org/spreadsheetml/2006/main" count="502" uniqueCount="237">
  <si>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</si>
  <si>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</si>
  <si>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</si>
  <si>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</si>
  <si>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</si>
  <si>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</si>
  <si>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</si>
  <si>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</si>
  <si>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</si>
  <si>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</si>
  <si>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</si>
  <si>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</si>
  <si>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</si>
  <si>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</si>
  <si>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</si>
  <si>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</si>
  <si>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</si>
  <si>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Fornitura di energia elettrica da fonte rinnovabile</t>
  </si>
  <si>
    <t>26-AFFIDAMENTO DIRETTO IN ADESIONE AD ACCORDO QUADRO/CONVENZIONE</t>
  </si>
  <si>
    <t xml:space="preserve">GALA SPA (CF: 06832931007)
</t>
  </si>
  <si>
    <t>GALA SPA (CF: 06832931007)</t>
  </si>
  <si>
    <t>Servizio di pulizia a ridotto impatto ambientale per le sedi degli uffici facenti capo alla DP Trento</t>
  </si>
  <si>
    <t xml:space="preserve">C.R. APPALTI SRL (CF: 04622851006)
</t>
  </si>
  <si>
    <t>C.R. APPALTI SRL (CF: 04622851006)</t>
  </si>
  <si>
    <t>Servizio di sorveglianza sanitaria DP Trento</t>
  </si>
  <si>
    <t xml:space="preserve">COM METODI SPA (CF: 07120730150)
</t>
  </si>
  <si>
    <t>COM METODI SPA (CF: 07120730150)</t>
  </si>
  <si>
    <t>Buoni pasto elettronici</t>
  </si>
  <si>
    <t xml:space="preserve">EDENRED ITALIA SRL (CF: 01014660417)
</t>
  </si>
  <si>
    <t>EDENRED ITALIA SRL (CF: 01014660417)</t>
  </si>
  <si>
    <t>Servizio di portierato e custodia per immobile DP Trento</t>
  </si>
  <si>
    <t>04-PROCEDURA NEGOZIATA SENZA PREVIA PUBBLICAZIONE</t>
  </si>
  <si>
    <t xml:space="preserve">ACTIVA S.C. (CF: 01852650223)
APOGEO SRL (CF: 01573930359)
AURIGA SOC.COOP. (CF: 06816550724)
CITTADINI DELL'ORDINE S.R.L. (CF: 02415990213)
COSMOPOL BASILICATA S.R.L. (CF: 02893030649)
DIMENSIONE SICUREZZA SRL (CF: 06406270964)
GE@ TRENTINA SERVIZI S.C. (CF: 00928200229)
ISTITUTO DI VIGILANZA EUROPOL S.R.L. (CF: 02100310800)
L'OROLOGIO SOC.COOPERATIVA (CF: 03142960487)
LA PULISERVICE SAS DI IMPARATO GIOVANNA (CF: 07012920638)
METRO SERVICES S.R.L. (CF: 02404240711)
SECURITE' SRL (CF: 11537111004)
</t>
  </si>
  <si>
    <t>METRO SERVICES S.R.L. (CF: 02404240711)</t>
  </si>
  <si>
    <t>Servizio di manutenzione impianti termoidraulici</t>
  </si>
  <si>
    <t xml:space="preserve">CECCATO SRL (CF: 01715420228)
CLIMART SRL (CF: 01754250221)
CRISTOFORETTI SERVIZI ENERGIA SPA (CF: 01510980228)
EDISON FACILITY SOLUTIONS SPA (GIÃ  PVB SOLUTIONS) (CF: 08414430960)
ELETTROCALOR SNC DI CLAUDIO TURRI E VIRNA CHIESA (CF: 01901530228)
GTEC SRL CONSORTILE SRL (CF: 02044300222)
HELIOPOLIS ENERGY MANAGEMENTE SRL (CF: 02485740225)
OBRELLI SRL (CF: 02342000227)
TAMA SERVICE SPA (CF: 02398210225)
THERMO SERVICE SAS DI SARTORI ANDREA E SARTORI ANGELO (CF: 02101960223)
</t>
  </si>
  <si>
    <t>EDISON FACILITY SOLUTIONS SPA (GIÃ  PVB SOLUTIONS) (CF: 08414430960)</t>
  </si>
  <si>
    <t>Servizio di manutenzione impianti elettrici</t>
  </si>
  <si>
    <t xml:space="preserve">A&amp;T MULTIMEDIA (CF: 01251540223)
ADIGESTINTORI DI AGATI ALESSANDRA (CF: 02097250225)
BARILARI GINO (CF: 00325280220)
CECCATO SRL (CF: 01715420228)
COMAIGROUP (CF: 02312700228)
CONTACT PIÃ¹ S.N.C. DI ZENATTI TIZIANO E PARISI MICHELE (CF: 02104100223)
COSMIT SRL (CF: 02229950221)
CRISTOFORETTI SERVIZI ENERGIA SPA (CF: 01510980228)
E2P SRL (CF: 00493480222)
EDISON FACILITY SOLUTIONS SPA (GIÃ  PVB SOLUTIONS) (CF: 08414430960)
</t>
  </si>
  <si>
    <t>Gas Naturale</t>
  </si>
  <si>
    <t xml:space="preserve">SOENERGY SRL (CF: 01565370382)
</t>
  </si>
  <si>
    <t>SOENERGY SRL (CF: 01565370382)</t>
  </si>
  <si>
    <t>Servizio di facchinaggio interno ed esterno per DP Trento</t>
  </si>
  <si>
    <t>23-AFFIDAMENTO DIRETTO</t>
  </si>
  <si>
    <t xml:space="preserve">AUTOTRASPORTI LOSS SRL (CF: 01390370227)
</t>
  </si>
  <si>
    <t>AUTOTRASPORTI LOSS SRL (CF: 01390370227)</t>
  </si>
  <si>
    <t>Manutenzione semestrale dell'impianto di sollevamento UT Borgo Valsugana</t>
  </si>
  <si>
    <t xml:space="preserve">DOMOLIFT ELEVATORI SRL (CF: 01153190226)
</t>
  </si>
  <si>
    <t>DOMOLIFT ELEVATORI SRL (CF: 01153190226)</t>
  </si>
  <si>
    <t>Noleggio full service di fotocopiatrici multifunzione</t>
  </si>
  <si>
    <t xml:space="preserve">KYOCERA DOCUMENT SOLUTION ITALIA SPA (CF: 01788080156)
</t>
  </si>
  <si>
    <t>KYOCERA DOCUMENT SOLUTION ITALIA SPA (CF: 01788080156)</t>
  </si>
  <si>
    <t>Noleggio quinquennale di fotocopiatori per DP Trento e sedi periferiche</t>
  </si>
  <si>
    <t>Servizio di smaltimento e recupero di materiali misti non pericolosi</t>
  </si>
  <si>
    <t xml:space="preserve">RIGOTTI F.LLI SRL (CF: 01977710225)
</t>
  </si>
  <si>
    <t>RIGOTTI F.LLI SRL (CF: 01977710225)</t>
  </si>
  <si>
    <t>Contratto di affidamento per la fornitura di timbri di gomma personalizzati</t>
  </si>
  <si>
    <t xml:space="preserve">FORATO CANCELLERIA S.R.L. (CF: 01383950225)
</t>
  </si>
  <si>
    <t>FORATO CANCELLERIA S.R.L. (CF: 01383950225)</t>
  </si>
  <si>
    <t>Servizio di conduzione e manutenzione degli impianti di sollevamento sedi di Trento e Rovereto</t>
  </si>
  <si>
    <t xml:space="preserve">KONE SPA (CF: 05069070158)
</t>
  </si>
  <si>
    <t>KONE SPA (CF: 05069070158)</t>
  </si>
  <si>
    <t>Fornitura di ruote di ricambio per sedute della Direzione Provinciale di Trento</t>
  </si>
  <si>
    <t xml:space="preserve">FACCHINI ARREDAMENTI DI FACCHINI ALBERTO (CF: FCCLRT74T13A372Q)
</t>
  </si>
  <si>
    <t>FACCHINI ARREDAMENTI DI FACCHINI ALBERTO (CF: FCCLRT74T13A372Q)</t>
  </si>
  <si>
    <t>Gas naturale</t>
  </si>
  <si>
    <t>Toner Kyocera in convenzione consip</t>
  </si>
  <si>
    <t>Energia elettrica</t>
  </si>
  <si>
    <t xml:space="preserve">A2A ENERGIA (CF: 12883420155)
</t>
  </si>
  <si>
    <t>A2A ENERGIA (CF: 12883420155)</t>
  </si>
  <si>
    <t>acquisto toner per stampanti samsung</t>
  </si>
  <si>
    <t xml:space="preserve">ECOSERVICE DI SANTARELLI PAOLO (CF: 01242120432)
</t>
  </si>
  <si>
    <t>ECOSERVICE DI SANTARELLI PAOLO (CF: 01242120432)</t>
  </si>
  <si>
    <t>Dispenser e eprodotti disinfettanti per emergenza sanitaria COVID-19</t>
  </si>
  <si>
    <t xml:space="preserve">A.M.S SRL ATTREZZATURE MEDICO SANITARIE (CF: 02428260224)
FARMACIA CENTRALE S.A.S. (CF: 03057510210)
</t>
  </si>
  <si>
    <t>FARMACIA CENTRALE S.A.S. (CF: 03057510210)</t>
  </si>
  <si>
    <t>Carta naturale in risme per la DP Trento</t>
  </si>
  <si>
    <t xml:space="preserve">BONTEX SRL (CF: 00750450157)
CONTER FORNITURE S.A.S. (CF: 01206270215)
CORPORATE EXPRESS SRL (CF: 00936630151)
CORRAO FELICE ROBERTO (CF: 01898390818)
DUBINI S.R.L. (CF: 06262520155)
MOAR S.R.L. (CF: 01827230226)
O.C.R. (CF: 02369300286)
REMIDA (CF: 05009450965)
TECNOPIU' S.N.C. DI GANDINI FEDERICO &amp; C. (CF: 02379430164)
TECNUFFICIO SRL (CF: 02411020718)
</t>
  </si>
  <si>
    <t>MOAR S.R.L. (CF: 01827230226)</t>
  </si>
  <si>
    <t>Fornitura urgente di mascherine di protezione COVID-19</t>
  </si>
  <si>
    <t xml:space="preserve">LEOLORI SRL (CF: 09605380964)
</t>
  </si>
  <si>
    <t>LEOLORI SRL (CF: 09605380964)</t>
  </si>
  <si>
    <t>Gel disinfettante per Uffici della DP Trento</t>
  </si>
  <si>
    <t xml:space="preserve">AREADERMA S.R.L. (CF: 02054990227)
</t>
  </si>
  <si>
    <t>AREADERMA S.R.L. (CF: 02054990227)</t>
  </si>
  <si>
    <t>Guanti in nitrile e sacchetti per lo smaltimento di materiale sanitario</t>
  </si>
  <si>
    <t xml:space="preserve">A.M.S SRL ATTREZZATURE MEDICO SANITARIE (CF: 02428260224)
</t>
  </si>
  <si>
    <t>A.M.S SRL ATTREZZATURE MEDICO SANITARIE (CF: 02428260224)</t>
  </si>
  <si>
    <t>Prodotti disinfettanti, dispenser e mascherine di protezione per emergenza COVID-19</t>
  </si>
  <si>
    <t>Toner per postazioni smartworking</t>
  </si>
  <si>
    <t>Tinteggiatura locali presso sede di Trento</t>
  </si>
  <si>
    <t xml:space="preserve">SM PITTURE DI PASQUALINI MARIANO (CF: PSQMRN78E04L378R)
</t>
  </si>
  <si>
    <t>SM PITTURE DI PASQUALINI MARIANO (CF: PSQMRN78E04L378R)</t>
  </si>
  <si>
    <t>Testi per l'aggiornamento professionale</t>
  </si>
  <si>
    <t xml:space="preserve">MAGGIOLI S.P.A. (CF: 06188330150)
</t>
  </si>
  <si>
    <t>MAGGIOLI S.P.A. (CF: 06188330150)</t>
  </si>
  <si>
    <t>Mascherine protettive per emergenza COVID-19</t>
  </si>
  <si>
    <t>schermi protettivi per sportelli e banconi per emergenza covid-19</t>
  </si>
  <si>
    <t xml:space="preserve">DUESSE SAS (CF: 02225440227)
FACCHINI ARREDAMENTI DI FACCHINI ALBERTO (CF: FCCLRT74T13A372Q)
PLEXINCISION S.A.S. DI P. FERRETTO &amp; C. (CF: 00231710278)
TINKHAUSER GMBH (CF: 01563380219)
</t>
  </si>
  <si>
    <t>Articoli di cancelleria e materiale per ufficio</t>
  </si>
  <si>
    <t xml:space="preserve">B.P.A. SRL (CF: 08785760151)
BASSETTO &amp; C. S.R.L. (CF: 03698170267)
CISCRA SPA (CF: 00448610584)
CONTER FORNITURE S.A.S. (CF: 01206270215)
CORPORATE EXPRESS SRL (CF: 00936630151)
DAICON S.R.L.S. (CF: 09775500961)
DUBINI S.R.L. (CF: 06262520155)
FORATO CANCELLERIA S.R.L. (CF: 01383950225)
MOAR S.R.L. (CF: 01827230226)
SADESIGN (CF: 01481210225)
</t>
  </si>
  <si>
    <t>DUBINI S.R.L. (CF: 06262520155)</t>
  </si>
  <si>
    <t>Guanti in nitrile e in lattice per emergenza COVID-19</t>
  </si>
  <si>
    <t>Riparazione impianto di domotica e sistema d'allarme</t>
  </si>
  <si>
    <t xml:space="preserve">GOLOB SERVICES (CF: GLBFNC66E08L378Q)
</t>
  </si>
  <si>
    <t>GOLOB SERVICES (CF: GLBFNC66E08L378Q)</t>
  </si>
  <si>
    <t>Interventi di verifica estintori (manutenzione periodica)</t>
  </si>
  <si>
    <t xml:space="preserve">SECURE LIFE SAS DI TAUFER MASSIMO (CF: 02401330226)
</t>
  </si>
  <si>
    <t>SECURE LIFE SAS DI TAUFER MASSIMO (CF: 02401330226)</t>
  </si>
  <si>
    <t>integrazione fornitura schermi protettivi per sportelli e banconi per emergenza covid-19</t>
  </si>
  <si>
    <t>Disotturazione scarichi acque piovane delle terrazze edificio il Magnete</t>
  </si>
  <si>
    <t xml:space="preserve">FELLER MARCO S.A.S DI FELLER MARCO &amp; C. (CF: 01903360228)
</t>
  </si>
  <si>
    <t>FELLER MARCO S.A.S DI FELLER MARCO &amp; C. (CF: 01903360228)</t>
  </si>
  <si>
    <t>Gel disinfettante mani in formato personale</t>
  </si>
  <si>
    <t>Detersione vetrate esterne edificio il Magnete</t>
  </si>
  <si>
    <t xml:space="preserve">K2 DI GREGOLIN LORENA (CF: GRGLRN65A53L840R)
</t>
  </si>
  <si>
    <t>K2 DI GREGOLIN LORENA (CF: GRGLRN65A53L840R)</t>
  </si>
  <si>
    <t>Carta naturale in risme per uffici periferici</t>
  </si>
  <si>
    <t xml:space="preserve">ARTIDE (CF: 00712200260)
ATTILIO NEGRI S.R.L. (CF: 07739450158)
BERGONZI SNC (CF: 00933810194)
BUYONLINE (CF: 06285520968)
CONTER FORNITURE S.A.S. (CF: 01206270215)
CORPORATE EXPRESS SRL (CF: 00936630151)
DEBA SRL (CF: 08458520155)
DUBINI S.R.L. (CF: 06262520155)
FORATO CANCELLERIA S.R.L. (CF: 01383950225)
MOAR S.R.L. (CF: 01827230226)
</t>
  </si>
  <si>
    <t>Riparazione impianto elettrico dell'Ufficio di Tione</t>
  </si>
  <si>
    <t xml:space="preserve">MONFREDINI FAUSTO S.R.L. (CF: 01099570226)
</t>
  </si>
  <si>
    <t>MONFREDINI FAUSTO S.R.L. (CF: 01099570226)</t>
  </si>
  <si>
    <t>Segnaletica per emergenza Covid19</t>
  </si>
  <si>
    <t xml:space="preserve">DUESSE SAS (CF: 02225440227)
</t>
  </si>
  <si>
    <t>DUESSE SAS (CF: 02225440227)</t>
  </si>
  <si>
    <t>Riparazione impianto fotovoltaico</t>
  </si>
  <si>
    <t xml:space="preserve">ELETTROTEAM S.R.L. (CF: 01517710222)
</t>
  </si>
  <si>
    <t>ELETTROTEAM S.R.L. (CF: 01517710222)</t>
  </si>
  <si>
    <t>Termometri a infrarossi per la misurazione della temperatura corporea</t>
  </si>
  <si>
    <t xml:space="preserve">DYASET SRL (CF: 01380990380)
</t>
  </si>
  <si>
    <t>DYASET SRL (CF: 01380990380)</t>
  </si>
  <si>
    <t>Totem termoscanner da terra per le sedi di Trento e Rovereto</t>
  </si>
  <si>
    <t xml:space="preserve">INTERTOUCH SRL (CF: 11834151000)
</t>
  </si>
  <si>
    <t>INTERTOUCH SRL (CF: 11834151000)</t>
  </si>
  <si>
    <t>Dispositivi di protezione individuale urgenti per il "rientro in sicurezza" (mascherine chirurgiche e FFP2)</t>
  </si>
  <si>
    <t xml:space="preserve">CAST BOLZONELLA SRL (CF: BLZDNS70R17G224K)
POLONORD ADESTE (CF: 02052230394)
</t>
  </si>
  <si>
    <t>CAST BOLZONELLA SRL (CF: BLZDNS70R17G224K)</t>
  </si>
  <si>
    <t>Servizio di medico competente e seorveglianza sanitaria</t>
  </si>
  <si>
    <t xml:space="preserve">CRISTOFOLETTI CINZIA (CF: CRSCNZ64A43L378A)
GRAVINA, DOTT. TOMMASO (CF: GRVTMS69L03F257I)
SENTER MAURO (CF: SNTMRA47P29H612Z)
TOMMASINI MICHELE (CF: TMMMHL64H04L378R)
VERSINI WALTER (CF: VRSWTR59E07Z133T)
</t>
  </si>
  <si>
    <t>GRAVINA, DOTT. TOMMASO (CF: GRVTMS69L03F257I)</t>
  </si>
  <si>
    <t>servizio di sanificazione urgente di alcune parti della sede di Via Brennero</t>
  </si>
  <si>
    <t xml:space="preserve">KOMPLETT SOCIETÃ  COOPERATIVA (CF: 02061150229)
</t>
  </si>
  <si>
    <t>KOMPLETT SOCIETÃ  COOPERATIVA (CF: 02061150229)</t>
  </si>
  <si>
    <t>Gel igienizzante mani in taniche e confez. da litro</t>
  </si>
  <si>
    <t>Gel igienizzante mani in confezione</t>
  </si>
  <si>
    <t xml:space="preserve">ALKIMIE S.R.L. (CF: 11861041009)
CHIMICA ARCOBALENO DI SALERNO MARIKA (CF: SLRMRK96E58D960W)
CONTER FORNITURE S.A.S. (CF: 01206270215)
CORPORATE EXPRESS SRL (CF: 00936630151)
DE MIRO RAPPRESENTANZE SRLS (CF: 08230451216)
ECOPRINT (CF: MSSMLE78S15E625X)
FARMACIA PALAZZOLO E CIPRIANO (CF: 02812580831)
FORATO CANCELLERIA S.R.L. (CF: 01383950225)
MONDOFFICE (CF: 07491520156)
OMNIA GROUP SRL (CF: 01758040834)
</t>
  </si>
  <si>
    <t>CHIMICA ARCOBALENO DI SALERNO MARIKA (CF: SLRMRK96E58D960W)</t>
  </si>
  <si>
    <t>Servizio di sanificazione delle sedi della DP Trento</t>
  </si>
  <si>
    <t>Lavori di riparazione di porte interne</t>
  </si>
  <si>
    <t xml:space="preserve">M.C. MONTAGGI DI CAMIN MAURO (CF: CMNMRA61S27L378S)
</t>
  </si>
  <si>
    <t>M.C. MONTAGGI DI CAMIN MAURO (CF: CMNMRA61S27L378S)</t>
  </si>
  <si>
    <t>Sostituzione porta interna REI 120 - lato nord</t>
  </si>
  <si>
    <t>Servizio di esecuzione verifiche periodiche su impianti elettrici secondo DPR 462/01</t>
  </si>
  <si>
    <t xml:space="preserve">TRENTINA VERIFICHE ELETTRICHE SRL (CF: 01844810224)
</t>
  </si>
  <si>
    <t>TRENTINA VERIFICHE ELETTRICHE SRL (CF: 01844810224)</t>
  </si>
  <si>
    <t>servizio di manutenzione impianti termici e sanificazione ventilconvettori</t>
  </si>
  <si>
    <t xml:space="preserve">EDISON FACILITY SOLUTIONS SPA (GIÃ  PVB SOLUTIONS) (CF: 08414430960)
GRUBER SRL A SOCIO UNICO (CF: 01850370220)
HELIOPOLIS ENERGY MANAGEMENTE SRL (CF: 02485740225)
</t>
  </si>
  <si>
    <t>GRUBER SRL A SOCIO UNICO (CF: 01850370220)</t>
  </si>
  <si>
    <t>Attrezzatura di sicurezza e dispositivi di protezione individuale (termoscanner da parete e visiere)</t>
  </si>
  <si>
    <t xml:space="preserve">CANEVARI GROUP SRL (CF: 02293630188)
</t>
  </si>
  <si>
    <t>CANEVARI GROUP SRL (CF: 02293630188)</t>
  </si>
  <si>
    <t>materiale per la protezione da contagio e attrezzatura segna-percorso</t>
  </si>
  <si>
    <t>manutenzione centraline antintrusione e sostituzione centralina rilevazione fumi</t>
  </si>
  <si>
    <t xml:space="preserve">SICURCOP S.R.L.S. (CF: 02339340222)
</t>
  </si>
  <si>
    <t>SICURCOP S.R.L.S. (CF: 02339340222)</t>
  </si>
  <si>
    <t>Contratto per la fornitura di toner per le stampanti in uso agli uffici della Direzione Provinciale di Trento</t>
  </si>
  <si>
    <t xml:space="preserve">Mascherine FFP2 </t>
  </si>
  <si>
    <t>Adattatori wifi per smart working</t>
  </si>
  <si>
    <t xml:space="preserve">VIRTUAL LOGIC SRL (CF: 03878640238)
</t>
  </si>
  <si>
    <t>VIRTUAL LOGIC SRL (CF: 03878640238)</t>
  </si>
  <si>
    <t>Fornitura tende per UT Rovereto</t>
  </si>
  <si>
    <t xml:space="preserve">DEVORE' DI D'ANTONIO MATTEO (CF: DNTMTT77T17H703K)
</t>
  </si>
  <si>
    <t>DEVORE' DI D'ANTONIO MATTEO (CF: DNTMTT77T17H703K)</t>
  </si>
  <si>
    <t>Contratto per un intervento di formazione per addetti laici allâ€™uso del DAE</t>
  </si>
  <si>
    <t xml:space="preserve">PROGETTO SALUTE S.R.L. (CF: 01214730226)
</t>
  </si>
  <si>
    <t>PROGETTO SALUTE S.R.L. (CF: 01214730226)</t>
  </si>
  <si>
    <t>Intervento di sanificazione - sede di Trento</t>
  </si>
  <si>
    <t>Intervento di sanificazione - Cles</t>
  </si>
  <si>
    <t>Intervento di sanificazione - Trento</t>
  </si>
  <si>
    <t>Intervento di sanificazione - Trento ed integrazione corrispettivi su interventi precedenti</t>
  </si>
  <si>
    <t>Intervento di sanificazione - Rovereto</t>
  </si>
  <si>
    <t>Articoli di cancelleria per tutti gli uffici della DP Trento</t>
  </si>
  <si>
    <t xml:space="preserve">ALCESTE CASTELLI E FIGLI (CF: 02034750162)
ASTEN SRL (CF: 03895960239)
BEMA S.N.C. (CF: 01331580249)
BLO ITALIA (CF: 12758180157)
BRESCIANI SRL (CF: 09143390152)
CECCHINATO SRL (CF: 03724700277)
CONTER FORNITURE S.A.S. (CF: 01206270215)
CORPORATE EXPRESS SRL (CF: 00936630151)
DUBINI S.R.L. (CF: 06262520155)
FORATO CANCELLERIA S.R.L. (CF: 01383950225)
</t>
  </si>
  <si>
    <t>Servizio di sanificazione della sede di Trento della Direzione Provinciale di Trento</t>
  </si>
  <si>
    <t>Dispositivi esterni per la memorizzazione</t>
  </si>
  <si>
    <t xml:space="preserve">CONTRATTO PER L'AFFIDAMENTO DEL SERVIZIO DI SANIFICAZIONE A CHIAMATA PRESSO LE SEDI DELLA DIREZIONE PROVINCIALE DI TRENTO </t>
  </si>
  <si>
    <t>fornitura ed installazione di tre argo mini lan e di un monitor sostitutivo</t>
  </si>
  <si>
    <t xml:space="preserve">SIGMA S.P.A. (CF: 01590580443)
</t>
  </si>
  <si>
    <t>SIGMA S.P.A. (CF: 01590580443)</t>
  </si>
  <si>
    <t>ADATTATORI WIFI PER SMARTWORKING - INTEGRAZIONE PRIMO ORDINE</t>
  </si>
  <si>
    <t>toner per stampanti lexmark ms621dn</t>
  </si>
  <si>
    <t xml:space="preserve">INFORDATA (CF: 00929440592)
</t>
  </si>
  <si>
    <t>INFORDATA (CF: 00929440592)</t>
  </si>
  <si>
    <t>Toner per stampanti Kyoocera P3050DN</t>
  </si>
  <si>
    <t>Toner per stamanti lexmak ms610dn</t>
  </si>
  <si>
    <t>Intervento su impianto elettrico - sede di Borgo</t>
  </si>
  <si>
    <t xml:space="preserve">ELETTRODIVINA SAS DI DIVINA LUCA E C. (CF: 01857270225)
</t>
  </si>
  <si>
    <t>ELETTRODIVINA SAS DI DIVINA LUCA E C. (CF: 01857270225)</t>
  </si>
  <si>
    <t>Interventi sull'impianto elettrico della sede di Trento</t>
  </si>
  <si>
    <t xml:space="preserve">ELETTRODIERRE DI DIMAURO ROBERTO  (CF: DMRRRT76C08L378G)
</t>
  </si>
  <si>
    <t>ELETTRODIERRE DI DIMAURO ROBERTO  (CF: DMRRRT76C08L378G)</t>
  </si>
  <si>
    <t>Buoni pasto elettronici - convenzione BP8</t>
  </si>
  <si>
    <t xml:space="preserve">DAY RISTOSERVICE S.P.A. (CF: 03543000370)
</t>
  </si>
  <si>
    <t>DAY RISTOSERVICE S.P.A. (CF: 03543000370)</t>
  </si>
  <si>
    <t>Manutenzione ordinaria defibrillatore</t>
  </si>
  <si>
    <t>ACQUISTO WEBCAM ED AURICOLARI</t>
  </si>
  <si>
    <t xml:space="preserve">ZETAELLE (CF: 03078910274)
</t>
  </si>
  <si>
    <t>ZETAELLE (CF: 03078910274)</t>
  </si>
  <si>
    <t>riparazione centraline rilevazione fumi - sede Trento</t>
  </si>
  <si>
    <t>conduzione e manutenzione ascensori - Trento e Rovereto</t>
  </si>
  <si>
    <t>Servizio del Medico Competente</t>
  </si>
  <si>
    <t xml:space="preserve">GRAVINA, DOTT. TOMMASO (CF: GRVTMS69L03F257I)
</t>
  </si>
  <si>
    <t>verifica presenza amianto per le sedi della Direzione Provinciale di Trento</t>
  </si>
  <si>
    <t xml:space="preserve">ESA INGEGNERIA (CF: 02409380223)
</t>
  </si>
  <si>
    <t>ESA INGEGNERIA (CF: 02409380223)</t>
  </si>
  <si>
    <t>installazione sistemi di vidoesorveglianza - Borgo Valsugana e Cavalese</t>
  </si>
  <si>
    <t xml:space="preserve">PIEFFE COSTRUZIONI ELETTRICHE DI PIFFER GIORGIO (CF: PFFGRG60D24E048Y)
</t>
  </si>
  <si>
    <t>PIEFFE COSTRUZIONI ELETTRICHE DI PIFFER GIORGIO (CF: PFFGRG60D24E048Y)</t>
  </si>
  <si>
    <t>Scrivanie e mobili contenitori per ufficio</t>
  </si>
  <si>
    <t xml:space="preserve">ERREBIAN SPA (CF: 08397890586)
FACCHINI ARREDAMENTI DI FACCHINI ALBERTO (CF: FCCLRT74T13A372Q)
INGROS'S FORNITURE SRL (CF: 00718830292)
OFFICE DEPOT ITALIA SRL (CF: 03675290286)
PROGRES DI G. SPADAZZI E C. SAS (CF: 05389081000)
STYLOFFICE SPA (CF: 01464470697)
</t>
  </si>
  <si>
    <t>PROGRES DI G. SPADAZZI E C. SAS (CF: 05389081000)</t>
  </si>
  <si>
    <t>sedie per ufficio</t>
  </si>
  <si>
    <t xml:space="preserve">ARDUINI ARREDAMENTI SRL (CF: 02895130363)
CLICK UFFICIO SRL (CF: 06067681004)
ERREBIAN SPA (CF: 08397890586)
HOUSE OFFICE SRL (CF: 12848591009)
INGROS'S FORNITURE SRL (CF: 00718830292)
</t>
  </si>
  <si>
    <t>INGROS'S FORNITURE SRL (CF: 00718830292)</t>
  </si>
  <si>
    <t>Sgombero neve</t>
  </si>
  <si>
    <t xml:space="preserve">PULISERVICE TRENTO (CF: 02224270229)
</t>
  </si>
  <si>
    <t>PULISERVICE TRENTO (CF: 02224270229)</t>
  </si>
  <si>
    <t>acquisto elettrodi DAE</t>
  </si>
  <si>
    <t xml:space="preserve"> (IdEstero: )
ABBI. TEC. S.R.L. (CF: 03258800923)
ALEIXA SRLS (CF: 15072581000)
FAS HOSPITAL SRL (CF: 01801020791)
SEAGULL H.C. SAS (CF: 01939780993)
</t>
  </si>
  <si>
    <t>memorie USB di varie dimensioni</t>
  </si>
  <si>
    <t xml:space="preserve">2M FORNITURE (CF: 03637990650)
</t>
  </si>
  <si>
    <t>Fornitura lampade e fusibili</t>
  </si>
  <si>
    <t>Faldoni archiviazione pratiche</t>
  </si>
  <si>
    <t>Acquisto di toner e drum rigenerati per vari modelli di stampante</t>
  </si>
  <si>
    <t>sostituzione ventilconvettori sede di Trento</t>
  </si>
  <si>
    <t>Carta naturale in risme f.to A4</t>
  </si>
  <si>
    <t>Interventi vari sull'impianto elettrico della sede di Trento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</si>
</sst>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"60480722E7"</f>
        <v>60480722E7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42036</v>
      </c>
      <c r="J3" s="2">
        <v>42400</v>
      </c>
      <c r="K3">
        <v>73542.84</v>
      </c>
    </row>
    <row r="4" spans="1:11" x14ac:dyDescent="0.25">
      <c r="A4" t="str">
        <f>"6661581E88"</f>
        <v>6661581E88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962940.45</v>
      </c>
      <c r="I4" s="2">
        <v>42522</v>
      </c>
      <c r="J4" s="2">
        <v>43852</v>
      </c>
      <c r="K4">
        <v>470557.95</v>
      </c>
    </row>
    <row r="5" spans="1:11" x14ac:dyDescent="0.25">
      <c r="A5" t="str">
        <f>"6980176F71"</f>
        <v>6980176F71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44063</v>
      </c>
      <c r="I5" s="2">
        <v>42795</v>
      </c>
      <c r="J5" s="2">
        <v>43890</v>
      </c>
      <c r="K5">
        <v>39470</v>
      </c>
    </row>
    <row r="6" spans="1:11" x14ac:dyDescent="0.25">
      <c r="A6" t="str">
        <f>"73120828F2"</f>
        <v>73120828F2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699258.96</v>
      </c>
      <c r="I6" s="2">
        <v>43125</v>
      </c>
      <c r="J6" s="2">
        <v>44176</v>
      </c>
      <c r="K6">
        <v>515239.7</v>
      </c>
    </row>
    <row r="7" spans="1:11" x14ac:dyDescent="0.25">
      <c r="A7" t="str">
        <f>"Z382599C6B"</f>
        <v>Z382599C6B</v>
      </c>
      <c r="B7" t="str">
        <f t="shared" si="0"/>
        <v>06363391001</v>
      </c>
      <c r="C7" t="s">
        <v>16</v>
      </c>
      <c r="D7" t="s">
        <v>30</v>
      </c>
      <c r="E7" t="s">
        <v>31</v>
      </c>
      <c r="F7" s="1" t="s">
        <v>32</v>
      </c>
      <c r="G7" t="s">
        <v>33</v>
      </c>
      <c r="H7">
        <v>24985</v>
      </c>
      <c r="I7" s="2">
        <v>43535</v>
      </c>
      <c r="J7" s="2">
        <v>44225</v>
      </c>
      <c r="K7">
        <v>20571.75</v>
      </c>
    </row>
    <row r="8" spans="1:11" x14ac:dyDescent="0.25">
      <c r="A8" t="str">
        <f>"Z3D25550B3"</f>
        <v>Z3D25550B3</v>
      </c>
      <c r="B8" t="str">
        <f t="shared" si="0"/>
        <v>06363391001</v>
      </c>
      <c r="C8" t="s">
        <v>16</v>
      </c>
      <c r="D8" t="s">
        <v>34</v>
      </c>
      <c r="E8" t="s">
        <v>31</v>
      </c>
      <c r="F8" s="1" t="s">
        <v>35</v>
      </c>
      <c r="G8" t="s">
        <v>36</v>
      </c>
      <c r="H8">
        <v>17273.09</v>
      </c>
      <c r="I8" s="2">
        <v>43466</v>
      </c>
      <c r="J8" s="2">
        <v>43830</v>
      </c>
      <c r="K8">
        <v>16826.59</v>
      </c>
    </row>
    <row r="9" spans="1:11" x14ac:dyDescent="0.25">
      <c r="A9" t="str">
        <f>"Z932555059"</f>
        <v>Z932555059</v>
      </c>
      <c r="B9" t="str">
        <f t="shared" si="0"/>
        <v>06363391001</v>
      </c>
      <c r="C9" t="s">
        <v>16</v>
      </c>
      <c r="D9" t="s">
        <v>37</v>
      </c>
      <c r="E9" t="s">
        <v>31</v>
      </c>
      <c r="F9" s="1" t="s">
        <v>38</v>
      </c>
      <c r="G9" t="s">
        <v>36</v>
      </c>
      <c r="H9">
        <v>11343</v>
      </c>
      <c r="I9" s="2">
        <v>43466</v>
      </c>
      <c r="J9" s="2">
        <v>43830</v>
      </c>
      <c r="K9">
        <v>9416.66</v>
      </c>
    </row>
    <row r="10" spans="1:11" x14ac:dyDescent="0.25">
      <c r="A10" t="str">
        <f>"ZF927176D5"</f>
        <v>ZF927176D5</v>
      </c>
      <c r="B10" t="str">
        <f t="shared" si="0"/>
        <v>06363391001</v>
      </c>
      <c r="C10" t="s">
        <v>16</v>
      </c>
      <c r="D10" t="s">
        <v>39</v>
      </c>
      <c r="E10" t="s">
        <v>18</v>
      </c>
      <c r="F10" s="1" t="s">
        <v>40</v>
      </c>
      <c r="G10" t="s">
        <v>41</v>
      </c>
      <c r="H10">
        <v>0</v>
      </c>
      <c r="I10" s="2">
        <v>43586</v>
      </c>
      <c r="J10" s="2">
        <v>43951</v>
      </c>
      <c r="K10">
        <v>26227.54</v>
      </c>
    </row>
    <row r="11" spans="1:11" x14ac:dyDescent="0.25">
      <c r="A11" t="str">
        <f>"ZF72926267"</f>
        <v>ZF72926267</v>
      </c>
      <c r="B11" t="str">
        <f t="shared" si="0"/>
        <v>06363391001</v>
      </c>
      <c r="C11" t="s">
        <v>16</v>
      </c>
      <c r="D11" t="s">
        <v>42</v>
      </c>
      <c r="E11" t="s">
        <v>43</v>
      </c>
      <c r="F11" s="1" t="s">
        <v>44</v>
      </c>
      <c r="G11" t="s">
        <v>45</v>
      </c>
      <c r="H11">
        <v>3940</v>
      </c>
      <c r="I11" s="2">
        <v>43661</v>
      </c>
      <c r="J11" s="2">
        <v>43982</v>
      </c>
      <c r="K11">
        <v>2525</v>
      </c>
    </row>
    <row r="12" spans="1:11" x14ac:dyDescent="0.25">
      <c r="A12" t="str">
        <f>"Z322986887"</f>
        <v>Z322986887</v>
      </c>
      <c r="B12" t="str">
        <f t="shared" si="0"/>
        <v>06363391001</v>
      </c>
      <c r="C12" t="s">
        <v>16</v>
      </c>
      <c r="D12" t="s">
        <v>46</v>
      </c>
      <c r="E12" t="s">
        <v>43</v>
      </c>
      <c r="F12" s="1" t="s">
        <v>47</v>
      </c>
      <c r="G12" t="s">
        <v>48</v>
      </c>
      <c r="H12">
        <v>1260</v>
      </c>
      <c r="I12" s="2">
        <v>43647</v>
      </c>
      <c r="J12" s="2">
        <v>44742</v>
      </c>
      <c r="K12">
        <v>630</v>
      </c>
    </row>
    <row r="13" spans="1:11" x14ac:dyDescent="0.25">
      <c r="A13" t="str">
        <f>"ZB0185B40D"</f>
        <v>ZB0185B40D</v>
      </c>
      <c r="B13" t="str">
        <f t="shared" si="0"/>
        <v>06363391001</v>
      </c>
      <c r="C13" t="s">
        <v>16</v>
      </c>
      <c r="D13" t="s">
        <v>49</v>
      </c>
      <c r="E13" t="s">
        <v>18</v>
      </c>
      <c r="F13" s="1" t="s">
        <v>50</v>
      </c>
      <c r="G13" t="s">
        <v>51</v>
      </c>
      <c r="H13">
        <v>20964</v>
      </c>
      <c r="I13" s="2">
        <v>42480</v>
      </c>
      <c r="J13" s="2">
        <v>44315</v>
      </c>
      <c r="K13">
        <v>17817.509999999998</v>
      </c>
    </row>
    <row r="14" spans="1:11" x14ac:dyDescent="0.25">
      <c r="A14" t="str">
        <f>"Z2A249983F"</f>
        <v>Z2A249983F</v>
      </c>
      <c r="B14" t="str">
        <f t="shared" si="0"/>
        <v>06363391001</v>
      </c>
      <c r="C14" t="s">
        <v>16</v>
      </c>
      <c r="D14" t="s">
        <v>52</v>
      </c>
      <c r="E14" t="s">
        <v>18</v>
      </c>
      <c r="F14" s="1" t="s">
        <v>50</v>
      </c>
      <c r="G14" t="s">
        <v>51</v>
      </c>
      <c r="H14">
        <v>22733</v>
      </c>
      <c r="I14" s="2">
        <v>43342</v>
      </c>
      <c r="J14" s="2">
        <v>45193</v>
      </c>
      <c r="K14">
        <v>10141.290000000001</v>
      </c>
    </row>
    <row r="15" spans="1:11" x14ac:dyDescent="0.25">
      <c r="A15" t="str">
        <f>"Z8F2A2DCC8"</f>
        <v>Z8F2A2DCC8</v>
      </c>
      <c r="B15" t="str">
        <f t="shared" si="0"/>
        <v>06363391001</v>
      </c>
      <c r="C15" t="s">
        <v>16</v>
      </c>
      <c r="D15" t="s">
        <v>53</v>
      </c>
      <c r="E15" t="s">
        <v>43</v>
      </c>
      <c r="F15" s="1" t="s">
        <v>54</v>
      </c>
      <c r="G15" t="s">
        <v>55</v>
      </c>
      <c r="H15">
        <v>2000</v>
      </c>
      <c r="I15" s="2">
        <v>43773</v>
      </c>
      <c r="J15" s="2">
        <v>43830</v>
      </c>
      <c r="K15">
        <v>1985.28</v>
      </c>
    </row>
    <row r="16" spans="1:11" x14ac:dyDescent="0.25">
      <c r="A16" t="str">
        <f>"Z202AD51F0"</f>
        <v>Z202AD51F0</v>
      </c>
      <c r="B16" t="str">
        <f t="shared" si="0"/>
        <v>06363391001</v>
      </c>
      <c r="C16" t="s">
        <v>16</v>
      </c>
      <c r="D16" t="s">
        <v>56</v>
      </c>
      <c r="E16" t="s">
        <v>43</v>
      </c>
      <c r="F16" s="1" t="s">
        <v>57</v>
      </c>
      <c r="G16" t="s">
        <v>58</v>
      </c>
      <c r="H16">
        <v>200</v>
      </c>
      <c r="I16" s="2">
        <v>43804</v>
      </c>
      <c r="J16" s="2">
        <v>44196</v>
      </c>
      <c r="K16">
        <v>53.4</v>
      </c>
    </row>
    <row r="17" spans="1:11" x14ac:dyDescent="0.25">
      <c r="A17" t="str">
        <f>"Z1F2B25229"</f>
        <v>Z1F2B25229</v>
      </c>
      <c r="B17" t="str">
        <f t="shared" si="0"/>
        <v>06363391001</v>
      </c>
      <c r="C17" t="s">
        <v>16</v>
      </c>
      <c r="D17" t="s">
        <v>59</v>
      </c>
      <c r="E17" t="s">
        <v>43</v>
      </c>
      <c r="F17" s="1" t="s">
        <v>60</v>
      </c>
      <c r="G17" t="s">
        <v>61</v>
      </c>
      <c r="H17">
        <v>2968</v>
      </c>
      <c r="I17" s="2">
        <v>43831</v>
      </c>
      <c r="J17" s="2">
        <v>44196</v>
      </c>
      <c r="K17">
        <v>2379.92</v>
      </c>
    </row>
    <row r="18" spans="1:11" x14ac:dyDescent="0.25">
      <c r="A18" t="str">
        <f>"Z392AD50D5"</f>
        <v>Z392AD50D5</v>
      </c>
      <c r="B18" t="str">
        <f t="shared" si="0"/>
        <v>06363391001</v>
      </c>
      <c r="C18" t="s">
        <v>16</v>
      </c>
      <c r="D18" t="s">
        <v>62</v>
      </c>
      <c r="E18" t="s">
        <v>43</v>
      </c>
      <c r="F18" s="1" t="s">
        <v>63</v>
      </c>
      <c r="G18" t="s">
        <v>64</v>
      </c>
      <c r="H18">
        <v>40</v>
      </c>
      <c r="I18" s="2">
        <v>43810</v>
      </c>
      <c r="J18" s="2">
        <v>43839</v>
      </c>
      <c r="K18">
        <v>40</v>
      </c>
    </row>
    <row r="19" spans="1:11" x14ac:dyDescent="0.25">
      <c r="A19" t="str">
        <f>"Z4B2BF800C"</f>
        <v>Z4B2BF800C</v>
      </c>
      <c r="B19" t="str">
        <f t="shared" si="0"/>
        <v>06363391001</v>
      </c>
      <c r="C19" t="s">
        <v>16</v>
      </c>
      <c r="D19" t="s">
        <v>65</v>
      </c>
      <c r="E19" t="s">
        <v>18</v>
      </c>
      <c r="F19" s="1" t="s">
        <v>40</v>
      </c>
      <c r="G19" t="s">
        <v>41</v>
      </c>
      <c r="H19">
        <v>0</v>
      </c>
      <c r="I19" s="2">
        <v>43952</v>
      </c>
      <c r="J19" s="2">
        <v>44316</v>
      </c>
      <c r="K19">
        <v>6102.57</v>
      </c>
    </row>
    <row r="20" spans="1:11" x14ac:dyDescent="0.25">
      <c r="A20" t="str">
        <f>"Z482BFE921"</f>
        <v>Z482BFE921</v>
      </c>
      <c r="B20" t="str">
        <f t="shared" si="0"/>
        <v>06363391001</v>
      </c>
      <c r="C20" t="s">
        <v>16</v>
      </c>
      <c r="D20" t="s">
        <v>66</v>
      </c>
      <c r="E20" t="s">
        <v>18</v>
      </c>
      <c r="F20" s="1" t="s">
        <v>50</v>
      </c>
      <c r="G20" t="s">
        <v>51</v>
      </c>
      <c r="H20">
        <v>3080.16</v>
      </c>
      <c r="I20" s="2">
        <v>43872</v>
      </c>
      <c r="J20" s="2">
        <v>43889</v>
      </c>
      <c r="K20">
        <v>3080.16</v>
      </c>
    </row>
    <row r="21" spans="1:11" x14ac:dyDescent="0.25">
      <c r="A21" t="str">
        <f>"7817316D3A"</f>
        <v>7817316D3A</v>
      </c>
      <c r="B21" t="str">
        <f t="shared" si="0"/>
        <v>06363391001</v>
      </c>
      <c r="C21" t="s">
        <v>16</v>
      </c>
      <c r="D21" t="s">
        <v>67</v>
      </c>
      <c r="E21" t="s">
        <v>18</v>
      </c>
      <c r="F21" s="1" t="s">
        <v>68</v>
      </c>
      <c r="G21" t="s">
        <v>69</v>
      </c>
      <c r="H21">
        <v>0</v>
      </c>
      <c r="I21" s="2">
        <v>43586</v>
      </c>
      <c r="J21" s="2">
        <v>43951</v>
      </c>
      <c r="K21">
        <v>62316.95</v>
      </c>
    </row>
    <row r="22" spans="1:11" x14ac:dyDescent="0.25">
      <c r="A22" t="str">
        <f>"ZB42BB6BB7"</f>
        <v>ZB42BB6BB7</v>
      </c>
      <c r="B22" t="str">
        <f t="shared" si="0"/>
        <v>06363391001</v>
      </c>
      <c r="C22" t="s">
        <v>16</v>
      </c>
      <c r="D22" t="s">
        <v>70</v>
      </c>
      <c r="E22" t="s">
        <v>43</v>
      </c>
      <c r="F22" s="1" t="s">
        <v>71</v>
      </c>
      <c r="G22" t="s">
        <v>72</v>
      </c>
      <c r="H22">
        <v>2185.9</v>
      </c>
      <c r="I22" s="2">
        <v>43873</v>
      </c>
      <c r="J22" s="2">
        <v>43876</v>
      </c>
      <c r="K22">
        <v>2185.9</v>
      </c>
    </row>
    <row r="23" spans="1:11" x14ac:dyDescent="0.25">
      <c r="A23" t="str">
        <f>"Z752C58AC8"</f>
        <v>Z752C58AC8</v>
      </c>
      <c r="B23" t="str">
        <f t="shared" si="0"/>
        <v>06363391001</v>
      </c>
      <c r="C23" t="s">
        <v>16</v>
      </c>
      <c r="D23" t="s">
        <v>73</v>
      </c>
      <c r="E23" t="s">
        <v>43</v>
      </c>
      <c r="F23" s="1" t="s">
        <v>74</v>
      </c>
      <c r="G23" t="s">
        <v>75</v>
      </c>
      <c r="H23">
        <v>541.44000000000005</v>
      </c>
      <c r="I23" s="2">
        <v>43895</v>
      </c>
      <c r="J23" s="2">
        <v>43896</v>
      </c>
      <c r="K23">
        <v>541.44000000000005</v>
      </c>
    </row>
    <row r="24" spans="1:11" x14ac:dyDescent="0.25">
      <c r="A24" t="str">
        <f>"Z532BF9EA3"</f>
        <v>Z532BF9EA3</v>
      </c>
      <c r="B24" t="str">
        <f t="shared" si="0"/>
        <v>06363391001</v>
      </c>
      <c r="C24" t="s">
        <v>16</v>
      </c>
      <c r="D24" t="s">
        <v>76</v>
      </c>
      <c r="E24" t="s">
        <v>31</v>
      </c>
      <c r="F24" s="1" t="s">
        <v>77</v>
      </c>
      <c r="G24" t="s">
        <v>78</v>
      </c>
      <c r="H24">
        <v>3456</v>
      </c>
      <c r="I24" s="2">
        <v>43900</v>
      </c>
      <c r="J24" s="2">
        <v>43908</v>
      </c>
      <c r="K24">
        <v>3456</v>
      </c>
    </row>
    <row r="25" spans="1:11" x14ac:dyDescent="0.25">
      <c r="A25" t="str">
        <f>"Z1C2C8F5E2"</f>
        <v>Z1C2C8F5E2</v>
      </c>
      <c r="B25" t="str">
        <f t="shared" si="0"/>
        <v>06363391001</v>
      </c>
      <c r="C25" t="s">
        <v>16</v>
      </c>
      <c r="D25" t="s">
        <v>79</v>
      </c>
      <c r="E25" t="s">
        <v>43</v>
      </c>
      <c r="F25" s="1" t="s">
        <v>80</v>
      </c>
      <c r="G25" t="s">
        <v>81</v>
      </c>
      <c r="H25">
        <v>2700</v>
      </c>
      <c r="I25" s="2">
        <v>43922</v>
      </c>
      <c r="J25" s="2">
        <v>43951</v>
      </c>
      <c r="K25">
        <v>2700</v>
      </c>
    </row>
    <row r="26" spans="1:11" x14ac:dyDescent="0.25">
      <c r="A26" t="str">
        <f>"ZB62CA38C9"</f>
        <v>ZB62CA38C9</v>
      </c>
      <c r="B26" t="str">
        <f t="shared" si="0"/>
        <v>06363391001</v>
      </c>
      <c r="C26" t="s">
        <v>16</v>
      </c>
      <c r="D26" t="s">
        <v>82</v>
      </c>
      <c r="E26" t="s">
        <v>43</v>
      </c>
      <c r="F26" s="1" t="s">
        <v>83</v>
      </c>
      <c r="G26" t="s">
        <v>84</v>
      </c>
      <c r="H26">
        <v>152</v>
      </c>
      <c r="I26" s="2">
        <v>43928</v>
      </c>
      <c r="J26" s="2">
        <v>43929</v>
      </c>
      <c r="K26">
        <v>152</v>
      </c>
    </row>
    <row r="27" spans="1:11" x14ac:dyDescent="0.25">
      <c r="A27" t="str">
        <f>"Z002CA36CB"</f>
        <v>Z002CA36CB</v>
      </c>
      <c r="B27" t="str">
        <f t="shared" si="0"/>
        <v>06363391001</v>
      </c>
      <c r="C27" t="s">
        <v>16</v>
      </c>
      <c r="D27" t="s">
        <v>85</v>
      </c>
      <c r="E27" t="s">
        <v>43</v>
      </c>
      <c r="F27" s="1" t="s">
        <v>86</v>
      </c>
      <c r="G27" t="s">
        <v>87</v>
      </c>
      <c r="H27">
        <v>556</v>
      </c>
      <c r="I27" s="2">
        <v>43928</v>
      </c>
      <c r="J27" s="2">
        <v>43931</v>
      </c>
      <c r="K27">
        <v>556</v>
      </c>
    </row>
    <row r="28" spans="1:11" x14ac:dyDescent="0.25">
      <c r="A28" t="str">
        <f>"Z652C4587C"</f>
        <v>Z652C4587C</v>
      </c>
      <c r="B28" t="str">
        <f t="shared" si="0"/>
        <v>06363391001</v>
      </c>
      <c r="C28" t="s">
        <v>16</v>
      </c>
      <c r="D28" t="s">
        <v>88</v>
      </c>
      <c r="E28" t="s">
        <v>43</v>
      </c>
      <c r="F28" s="1" t="s">
        <v>86</v>
      </c>
      <c r="G28" t="s">
        <v>87</v>
      </c>
      <c r="H28">
        <v>3467.75</v>
      </c>
      <c r="I28" s="2">
        <v>43893</v>
      </c>
      <c r="J28" s="2">
        <v>43931</v>
      </c>
      <c r="K28">
        <v>337.5</v>
      </c>
    </row>
    <row r="29" spans="1:11" x14ac:dyDescent="0.25">
      <c r="A29" t="str">
        <f>"Z952C8F42E"</f>
        <v>Z952C8F42E</v>
      </c>
      <c r="B29" t="str">
        <f t="shared" si="0"/>
        <v>06363391001</v>
      </c>
      <c r="C29" t="s">
        <v>16</v>
      </c>
      <c r="D29" t="s">
        <v>89</v>
      </c>
      <c r="E29" t="s">
        <v>43</v>
      </c>
      <c r="F29" s="1" t="s">
        <v>57</v>
      </c>
      <c r="G29" t="s">
        <v>58</v>
      </c>
      <c r="H29">
        <v>71</v>
      </c>
      <c r="I29" s="2">
        <v>43930</v>
      </c>
      <c r="J29" s="2">
        <v>43934</v>
      </c>
      <c r="K29">
        <v>71</v>
      </c>
    </row>
    <row r="30" spans="1:11" x14ac:dyDescent="0.25">
      <c r="A30" t="str">
        <f>"Z112C51F6E"</f>
        <v>Z112C51F6E</v>
      </c>
      <c r="B30" t="str">
        <f t="shared" si="0"/>
        <v>06363391001</v>
      </c>
      <c r="C30" t="s">
        <v>16</v>
      </c>
      <c r="D30" t="s">
        <v>90</v>
      </c>
      <c r="E30" t="s">
        <v>43</v>
      </c>
      <c r="F30" s="1" t="s">
        <v>91</v>
      </c>
      <c r="G30" t="s">
        <v>92</v>
      </c>
      <c r="H30">
        <v>4000</v>
      </c>
      <c r="I30" s="2">
        <v>43941</v>
      </c>
      <c r="J30" s="2">
        <v>43945</v>
      </c>
      <c r="K30">
        <v>4000</v>
      </c>
    </row>
    <row r="31" spans="1:11" x14ac:dyDescent="0.25">
      <c r="A31" t="str">
        <f>"Z6F2C22E46"</f>
        <v>Z6F2C22E46</v>
      </c>
      <c r="B31" t="str">
        <f t="shared" si="0"/>
        <v>06363391001</v>
      </c>
      <c r="C31" t="s">
        <v>16</v>
      </c>
      <c r="D31" t="s">
        <v>93</v>
      </c>
      <c r="E31" t="s">
        <v>43</v>
      </c>
      <c r="F31" s="1" t="s">
        <v>94</v>
      </c>
      <c r="G31" t="s">
        <v>95</v>
      </c>
      <c r="H31">
        <v>28.75</v>
      </c>
      <c r="I31" s="2">
        <v>43881</v>
      </c>
      <c r="J31" s="2">
        <v>43882</v>
      </c>
      <c r="K31">
        <v>28.75</v>
      </c>
    </row>
    <row r="32" spans="1:11" x14ac:dyDescent="0.25">
      <c r="A32" t="str">
        <f>"ZDD2CC3465"</f>
        <v>ZDD2CC3465</v>
      </c>
      <c r="B32" t="str">
        <f t="shared" si="0"/>
        <v>06363391001</v>
      </c>
      <c r="C32" t="s">
        <v>16</v>
      </c>
      <c r="D32" t="s">
        <v>96</v>
      </c>
      <c r="E32" t="s">
        <v>43</v>
      </c>
      <c r="F32" s="1" t="s">
        <v>80</v>
      </c>
      <c r="G32" t="s">
        <v>81</v>
      </c>
      <c r="H32">
        <v>2700</v>
      </c>
      <c r="I32" s="2">
        <v>43942</v>
      </c>
      <c r="J32" s="2">
        <v>43945</v>
      </c>
      <c r="K32">
        <v>2700</v>
      </c>
    </row>
    <row r="33" spans="1:11" x14ac:dyDescent="0.25">
      <c r="A33" t="str">
        <f>"Z282CCA468"</f>
        <v>Z282CCA468</v>
      </c>
      <c r="B33" t="str">
        <f t="shared" si="0"/>
        <v>06363391001</v>
      </c>
      <c r="C33" t="s">
        <v>16</v>
      </c>
      <c r="D33" t="s">
        <v>97</v>
      </c>
      <c r="E33" t="s">
        <v>43</v>
      </c>
      <c r="F33" s="1" t="s">
        <v>98</v>
      </c>
      <c r="G33" t="s">
        <v>64</v>
      </c>
      <c r="H33">
        <v>9438</v>
      </c>
      <c r="I33" s="2">
        <v>43945</v>
      </c>
      <c r="J33" s="2">
        <v>43950</v>
      </c>
      <c r="K33">
        <v>9438</v>
      </c>
    </row>
    <row r="34" spans="1:11" x14ac:dyDescent="0.25">
      <c r="A34" t="str">
        <f>"Z982C9A288"</f>
        <v>Z982C9A288</v>
      </c>
      <c r="B34" t="str">
        <f t="shared" si="0"/>
        <v>06363391001</v>
      </c>
      <c r="C34" t="s">
        <v>16</v>
      </c>
      <c r="D34" t="s">
        <v>99</v>
      </c>
      <c r="E34" t="s">
        <v>31</v>
      </c>
      <c r="F34" s="1" t="s">
        <v>100</v>
      </c>
      <c r="G34" t="s">
        <v>101</v>
      </c>
      <c r="H34">
        <v>2207.85</v>
      </c>
      <c r="I34" s="2">
        <v>43955</v>
      </c>
      <c r="J34" s="2">
        <v>43957</v>
      </c>
      <c r="K34">
        <v>2207.85</v>
      </c>
    </row>
    <row r="35" spans="1:11" x14ac:dyDescent="0.25">
      <c r="A35" t="str">
        <f>"ZB22CC2EB0"</f>
        <v>ZB22CC2EB0</v>
      </c>
      <c r="B35" t="str">
        <f t="shared" ref="B35:B66" si="1">"06363391001"</f>
        <v>06363391001</v>
      </c>
      <c r="C35" t="s">
        <v>16</v>
      </c>
      <c r="D35" t="s">
        <v>102</v>
      </c>
      <c r="E35" t="s">
        <v>43</v>
      </c>
      <c r="F35" s="1" t="s">
        <v>86</v>
      </c>
      <c r="G35" t="s">
        <v>87</v>
      </c>
      <c r="H35">
        <v>501.3</v>
      </c>
      <c r="I35" s="2">
        <v>43943</v>
      </c>
      <c r="J35" s="2">
        <v>43951</v>
      </c>
      <c r="K35">
        <v>69.8</v>
      </c>
    </row>
    <row r="36" spans="1:11" x14ac:dyDescent="0.25">
      <c r="A36" t="str">
        <f>"822022476F"</f>
        <v>822022476F</v>
      </c>
      <c r="B36" t="str">
        <f t="shared" si="1"/>
        <v>06363391001</v>
      </c>
      <c r="C36" t="s">
        <v>16</v>
      </c>
      <c r="D36" t="s">
        <v>67</v>
      </c>
      <c r="E36" t="s">
        <v>18</v>
      </c>
      <c r="F36" s="1" t="s">
        <v>68</v>
      </c>
      <c r="G36" t="s">
        <v>69</v>
      </c>
      <c r="H36">
        <v>0</v>
      </c>
      <c r="I36" s="2">
        <v>43952</v>
      </c>
      <c r="J36" s="2">
        <v>44500</v>
      </c>
      <c r="K36">
        <v>26519.87</v>
      </c>
    </row>
    <row r="37" spans="1:11" x14ac:dyDescent="0.25">
      <c r="A37" t="str">
        <f>"Z892CAD356"</f>
        <v>Z892CAD356</v>
      </c>
      <c r="B37" t="str">
        <f t="shared" si="1"/>
        <v>06363391001</v>
      </c>
      <c r="C37" t="s">
        <v>16</v>
      </c>
      <c r="D37" t="s">
        <v>103</v>
      </c>
      <c r="E37" t="s">
        <v>43</v>
      </c>
      <c r="F37" s="1" t="s">
        <v>104</v>
      </c>
      <c r="G37" t="s">
        <v>105</v>
      </c>
      <c r="H37">
        <v>573.6</v>
      </c>
      <c r="I37" s="2">
        <v>43929</v>
      </c>
      <c r="J37" s="2">
        <v>43934</v>
      </c>
      <c r="K37">
        <v>573.6</v>
      </c>
    </row>
    <row r="38" spans="1:11" x14ac:dyDescent="0.25">
      <c r="A38" t="str">
        <f>"Z5B2664384"</f>
        <v>Z5B2664384</v>
      </c>
      <c r="B38" t="str">
        <f t="shared" si="1"/>
        <v>06363391001</v>
      </c>
      <c r="C38" t="s">
        <v>16</v>
      </c>
      <c r="D38" t="s">
        <v>106</v>
      </c>
      <c r="E38" t="s">
        <v>43</v>
      </c>
      <c r="F38" s="1" t="s">
        <v>107</v>
      </c>
      <c r="G38" t="s">
        <v>108</v>
      </c>
      <c r="H38">
        <v>15000</v>
      </c>
      <c r="I38" s="2">
        <v>43451</v>
      </c>
      <c r="J38" s="2">
        <v>44198</v>
      </c>
      <c r="K38">
        <v>9994.4</v>
      </c>
    </row>
    <row r="39" spans="1:11" x14ac:dyDescent="0.25">
      <c r="A39" t="str">
        <f>"ZA12D5EB5C"</f>
        <v>ZA12D5EB5C</v>
      </c>
      <c r="B39" t="str">
        <f t="shared" si="1"/>
        <v>06363391001</v>
      </c>
      <c r="C39" t="s">
        <v>16</v>
      </c>
      <c r="D39" t="s">
        <v>109</v>
      </c>
      <c r="E39" t="s">
        <v>43</v>
      </c>
      <c r="F39" s="1" t="s">
        <v>63</v>
      </c>
      <c r="G39" t="s">
        <v>64</v>
      </c>
      <c r="H39">
        <v>713.5</v>
      </c>
      <c r="I39" s="2">
        <v>44019</v>
      </c>
      <c r="J39" s="2">
        <v>44019</v>
      </c>
      <c r="K39">
        <v>713.5</v>
      </c>
    </row>
    <row r="40" spans="1:11" x14ac:dyDescent="0.25">
      <c r="A40" t="str">
        <f>"Z7E2D8D0F7"</f>
        <v>Z7E2D8D0F7</v>
      </c>
      <c r="B40" t="str">
        <f t="shared" si="1"/>
        <v>06363391001</v>
      </c>
      <c r="C40" t="s">
        <v>16</v>
      </c>
      <c r="D40" t="s">
        <v>110</v>
      </c>
      <c r="E40" t="s">
        <v>43</v>
      </c>
      <c r="F40" s="1" t="s">
        <v>111</v>
      </c>
      <c r="G40" t="s">
        <v>112</v>
      </c>
      <c r="H40">
        <v>305</v>
      </c>
      <c r="I40" s="2">
        <v>44019</v>
      </c>
      <c r="J40" s="2">
        <v>44019</v>
      </c>
      <c r="K40">
        <v>305</v>
      </c>
    </row>
    <row r="41" spans="1:11" x14ac:dyDescent="0.25">
      <c r="A41" t="str">
        <f>"Z6A2D42549"</f>
        <v>Z6A2D42549</v>
      </c>
      <c r="B41" t="str">
        <f t="shared" si="1"/>
        <v>06363391001</v>
      </c>
      <c r="C41" t="s">
        <v>16</v>
      </c>
      <c r="D41" t="s">
        <v>113</v>
      </c>
      <c r="E41" t="s">
        <v>43</v>
      </c>
      <c r="F41" s="1" t="s">
        <v>83</v>
      </c>
      <c r="G41" t="s">
        <v>84</v>
      </c>
      <c r="H41">
        <v>975</v>
      </c>
      <c r="I41" s="2">
        <v>44007</v>
      </c>
      <c r="J41" s="2">
        <v>44007</v>
      </c>
      <c r="K41">
        <v>975</v>
      </c>
    </row>
    <row r="42" spans="1:11" x14ac:dyDescent="0.25">
      <c r="A42" t="str">
        <f>"Z922D2FB38"</f>
        <v>Z922D2FB38</v>
      </c>
      <c r="B42" t="str">
        <f t="shared" si="1"/>
        <v>06363391001</v>
      </c>
      <c r="C42" t="s">
        <v>16</v>
      </c>
      <c r="D42" t="s">
        <v>114</v>
      </c>
      <c r="E42" t="s">
        <v>43</v>
      </c>
      <c r="F42" s="1" t="s">
        <v>115</v>
      </c>
      <c r="G42" t="s">
        <v>116</v>
      </c>
      <c r="H42">
        <v>5000</v>
      </c>
      <c r="I42" s="2">
        <v>44004</v>
      </c>
      <c r="J42" s="2">
        <v>44008</v>
      </c>
      <c r="K42">
        <v>5000</v>
      </c>
    </row>
    <row r="43" spans="1:11" x14ac:dyDescent="0.25">
      <c r="A43" t="str">
        <f>"Z5C2D5F33C"</f>
        <v>Z5C2D5F33C</v>
      </c>
      <c r="B43" t="str">
        <f t="shared" si="1"/>
        <v>06363391001</v>
      </c>
      <c r="C43" t="s">
        <v>16</v>
      </c>
      <c r="D43" t="s">
        <v>117</v>
      </c>
      <c r="E43" t="s">
        <v>31</v>
      </c>
      <c r="F43" s="1" t="s">
        <v>118</v>
      </c>
      <c r="G43" t="s">
        <v>58</v>
      </c>
      <c r="H43">
        <v>4658</v>
      </c>
      <c r="I43" s="2">
        <v>44020</v>
      </c>
      <c r="J43" s="2">
        <v>44035</v>
      </c>
      <c r="K43">
        <v>4658</v>
      </c>
    </row>
    <row r="44" spans="1:11" x14ac:dyDescent="0.25">
      <c r="A44" t="str">
        <f>"ZBC2D85964"</f>
        <v>ZBC2D85964</v>
      </c>
      <c r="B44" t="str">
        <f t="shared" si="1"/>
        <v>06363391001</v>
      </c>
      <c r="C44" t="s">
        <v>16</v>
      </c>
      <c r="D44" t="s">
        <v>119</v>
      </c>
      <c r="E44" t="s">
        <v>43</v>
      </c>
      <c r="F44" s="1" t="s">
        <v>120</v>
      </c>
      <c r="G44" t="s">
        <v>121</v>
      </c>
      <c r="H44">
        <v>401.37</v>
      </c>
      <c r="I44" s="2">
        <v>44020</v>
      </c>
      <c r="J44" s="2">
        <v>44022</v>
      </c>
      <c r="K44">
        <v>401.37</v>
      </c>
    </row>
    <row r="45" spans="1:11" x14ac:dyDescent="0.25">
      <c r="A45" t="str">
        <f>"ZF12D891D6"</f>
        <v>ZF12D891D6</v>
      </c>
      <c r="B45" t="str">
        <f t="shared" si="1"/>
        <v>06363391001</v>
      </c>
      <c r="C45" t="s">
        <v>16</v>
      </c>
      <c r="D45" t="s">
        <v>122</v>
      </c>
      <c r="E45" t="s">
        <v>43</v>
      </c>
      <c r="F45" s="1" t="s">
        <v>123</v>
      </c>
      <c r="G45" t="s">
        <v>124</v>
      </c>
      <c r="H45">
        <v>957</v>
      </c>
      <c r="I45" s="2">
        <v>44020</v>
      </c>
      <c r="J45" s="2">
        <v>44043</v>
      </c>
      <c r="K45">
        <v>957</v>
      </c>
    </row>
    <row r="46" spans="1:11" x14ac:dyDescent="0.25">
      <c r="A46" t="str">
        <f>"Z5F2CB6BC1"</f>
        <v>Z5F2CB6BC1</v>
      </c>
      <c r="B46" t="str">
        <f t="shared" si="1"/>
        <v>06363391001</v>
      </c>
      <c r="C46" t="s">
        <v>16</v>
      </c>
      <c r="D46" t="s">
        <v>125</v>
      </c>
      <c r="E46" t="s">
        <v>43</v>
      </c>
      <c r="F46" s="1" t="s">
        <v>126</v>
      </c>
      <c r="G46" t="s">
        <v>127</v>
      </c>
      <c r="H46">
        <v>5060</v>
      </c>
      <c r="I46" s="2">
        <v>43941</v>
      </c>
      <c r="J46" s="2">
        <v>44074</v>
      </c>
      <c r="K46">
        <v>5060</v>
      </c>
    </row>
    <row r="47" spans="1:11" x14ac:dyDescent="0.25">
      <c r="A47" t="str">
        <f>"Z082DCF858"</f>
        <v>Z082DCF858</v>
      </c>
      <c r="B47" t="str">
        <f t="shared" si="1"/>
        <v>06363391001</v>
      </c>
      <c r="C47" t="s">
        <v>16</v>
      </c>
      <c r="D47" t="s">
        <v>128</v>
      </c>
      <c r="E47" t="s">
        <v>43</v>
      </c>
      <c r="F47" s="1" t="s">
        <v>129</v>
      </c>
      <c r="G47" t="s">
        <v>130</v>
      </c>
      <c r="H47">
        <v>343</v>
      </c>
      <c r="I47" s="2">
        <v>44042</v>
      </c>
      <c r="J47" s="2">
        <v>44063</v>
      </c>
      <c r="K47">
        <v>343</v>
      </c>
    </row>
    <row r="48" spans="1:11" x14ac:dyDescent="0.25">
      <c r="A48" t="str">
        <f>"Z732DCF7C5"</f>
        <v>Z732DCF7C5</v>
      </c>
      <c r="B48" t="str">
        <f t="shared" si="1"/>
        <v>06363391001</v>
      </c>
      <c r="C48" t="s">
        <v>16</v>
      </c>
      <c r="D48" t="s">
        <v>131</v>
      </c>
      <c r="E48" t="s">
        <v>43</v>
      </c>
      <c r="F48" s="1" t="s">
        <v>132</v>
      </c>
      <c r="G48" t="s">
        <v>133</v>
      </c>
      <c r="H48">
        <v>2398</v>
      </c>
      <c r="I48" s="2">
        <v>44042</v>
      </c>
      <c r="J48" s="2">
        <v>44063</v>
      </c>
      <c r="K48">
        <v>2398</v>
      </c>
    </row>
    <row r="49" spans="1:11" x14ac:dyDescent="0.25">
      <c r="A49" t="str">
        <f>"Z5F2E07091"</f>
        <v>Z5F2E07091</v>
      </c>
      <c r="B49" t="str">
        <f t="shared" si="1"/>
        <v>06363391001</v>
      </c>
      <c r="C49" t="s">
        <v>16</v>
      </c>
      <c r="D49" t="s">
        <v>134</v>
      </c>
      <c r="E49" t="s">
        <v>43</v>
      </c>
      <c r="F49" s="1" t="s">
        <v>135</v>
      </c>
      <c r="G49" t="s">
        <v>136</v>
      </c>
      <c r="H49">
        <v>3770</v>
      </c>
      <c r="I49" s="2">
        <v>44071</v>
      </c>
      <c r="J49" s="2">
        <v>44104</v>
      </c>
      <c r="K49">
        <v>3770</v>
      </c>
    </row>
    <row r="50" spans="1:11" x14ac:dyDescent="0.25">
      <c r="A50" t="str">
        <f>"ZCF2C2377B"</f>
        <v>ZCF2C2377B</v>
      </c>
      <c r="B50" t="str">
        <f t="shared" si="1"/>
        <v>06363391001</v>
      </c>
      <c r="C50" t="s">
        <v>16</v>
      </c>
      <c r="D50" t="s">
        <v>137</v>
      </c>
      <c r="E50" t="s">
        <v>43</v>
      </c>
      <c r="F50" s="1" t="s">
        <v>138</v>
      </c>
      <c r="G50" t="s">
        <v>139</v>
      </c>
      <c r="H50">
        <v>5000</v>
      </c>
      <c r="I50" s="2">
        <v>43887</v>
      </c>
      <c r="J50" s="2">
        <v>44160</v>
      </c>
      <c r="K50">
        <v>6495</v>
      </c>
    </row>
    <row r="51" spans="1:11" x14ac:dyDescent="0.25">
      <c r="A51" t="str">
        <f>"Z322E0E4E1"</f>
        <v>Z322E0E4E1</v>
      </c>
      <c r="B51" t="str">
        <f t="shared" si="1"/>
        <v>06363391001</v>
      </c>
      <c r="C51" t="s">
        <v>16</v>
      </c>
      <c r="D51" t="s">
        <v>140</v>
      </c>
      <c r="E51" t="s">
        <v>43</v>
      </c>
      <c r="F51" s="1" t="s">
        <v>141</v>
      </c>
      <c r="G51" t="s">
        <v>142</v>
      </c>
      <c r="H51">
        <v>702.4</v>
      </c>
      <c r="I51" s="2">
        <v>44069</v>
      </c>
      <c r="J51" s="2">
        <v>44069</v>
      </c>
      <c r="K51">
        <v>702.4</v>
      </c>
    </row>
    <row r="52" spans="1:11" x14ac:dyDescent="0.25">
      <c r="A52" t="str">
        <f>"Z412E474D6"</f>
        <v>Z412E474D6</v>
      </c>
      <c r="B52" t="str">
        <f t="shared" si="1"/>
        <v>06363391001</v>
      </c>
      <c r="C52" t="s">
        <v>16</v>
      </c>
      <c r="D52" t="s">
        <v>143</v>
      </c>
      <c r="E52" t="s">
        <v>43</v>
      </c>
      <c r="F52" s="1" t="s">
        <v>83</v>
      </c>
      <c r="G52" t="s">
        <v>84</v>
      </c>
      <c r="H52">
        <v>355.4</v>
      </c>
      <c r="I52" s="2">
        <v>44090</v>
      </c>
      <c r="J52" s="2">
        <v>44091</v>
      </c>
      <c r="K52">
        <v>355.4</v>
      </c>
    </row>
    <row r="53" spans="1:11" x14ac:dyDescent="0.25">
      <c r="A53" t="str">
        <f>"Z532E30A03"</f>
        <v>Z532E30A03</v>
      </c>
      <c r="B53" t="str">
        <f t="shared" si="1"/>
        <v>06363391001</v>
      </c>
      <c r="C53" t="s">
        <v>16</v>
      </c>
      <c r="D53" t="s">
        <v>144</v>
      </c>
      <c r="E53" t="s">
        <v>31</v>
      </c>
      <c r="F53" s="1" t="s">
        <v>145</v>
      </c>
      <c r="G53" t="s">
        <v>146</v>
      </c>
      <c r="H53">
        <v>1425</v>
      </c>
      <c r="I53" s="2">
        <v>44092</v>
      </c>
      <c r="J53" s="2">
        <v>44099</v>
      </c>
      <c r="K53">
        <v>1425</v>
      </c>
    </row>
    <row r="54" spans="1:11" x14ac:dyDescent="0.25">
      <c r="A54" t="str">
        <f>"Z2A2D8B471"</f>
        <v>Z2A2D8B471</v>
      </c>
      <c r="B54" t="str">
        <f t="shared" si="1"/>
        <v>06363391001</v>
      </c>
      <c r="C54" t="s">
        <v>16</v>
      </c>
      <c r="D54" t="s">
        <v>147</v>
      </c>
      <c r="E54" t="s">
        <v>43</v>
      </c>
      <c r="F54" s="1" t="s">
        <v>141</v>
      </c>
      <c r="G54" t="s">
        <v>142</v>
      </c>
      <c r="H54">
        <v>5344.92</v>
      </c>
      <c r="I54" s="2">
        <v>44053</v>
      </c>
      <c r="J54" s="2">
        <v>44074</v>
      </c>
      <c r="K54">
        <v>5344.92</v>
      </c>
    </row>
    <row r="55" spans="1:11" x14ac:dyDescent="0.25">
      <c r="A55" t="str">
        <f>"Z1F2E03FF1"</f>
        <v>Z1F2E03FF1</v>
      </c>
      <c r="B55" t="str">
        <f t="shared" si="1"/>
        <v>06363391001</v>
      </c>
      <c r="C55" t="s">
        <v>16</v>
      </c>
      <c r="D55" t="s">
        <v>148</v>
      </c>
      <c r="E55" t="s">
        <v>43</v>
      </c>
      <c r="F55" s="1" t="s">
        <v>149</v>
      </c>
      <c r="G55" t="s">
        <v>150</v>
      </c>
      <c r="H55">
        <v>90</v>
      </c>
      <c r="I55" s="2">
        <v>44064</v>
      </c>
      <c r="J55" s="2">
        <v>44064</v>
      </c>
      <c r="K55">
        <v>90</v>
      </c>
    </row>
    <row r="56" spans="1:11" x14ac:dyDescent="0.25">
      <c r="A56" t="str">
        <f>"Z4B2E05F69"</f>
        <v>Z4B2E05F69</v>
      </c>
      <c r="B56" t="str">
        <f t="shared" si="1"/>
        <v>06363391001</v>
      </c>
      <c r="C56" t="s">
        <v>16</v>
      </c>
      <c r="D56" t="s">
        <v>151</v>
      </c>
      <c r="E56" t="s">
        <v>43</v>
      </c>
      <c r="F56" s="1" t="s">
        <v>107</v>
      </c>
      <c r="G56" t="s">
        <v>108</v>
      </c>
      <c r="H56">
        <v>1247.9000000000001</v>
      </c>
      <c r="I56" s="2">
        <v>44083</v>
      </c>
      <c r="J56" s="2">
        <v>44104</v>
      </c>
      <c r="K56">
        <v>0</v>
      </c>
    </row>
    <row r="57" spans="1:11" x14ac:dyDescent="0.25">
      <c r="A57" t="str">
        <f>"Z922E65878"</f>
        <v>Z922E65878</v>
      </c>
      <c r="B57" t="str">
        <f t="shared" si="1"/>
        <v>06363391001</v>
      </c>
      <c r="C57" t="s">
        <v>16</v>
      </c>
      <c r="D57" t="s">
        <v>152</v>
      </c>
      <c r="E57" t="s">
        <v>43</v>
      </c>
      <c r="F57" s="1" t="s">
        <v>153</v>
      </c>
      <c r="G57" t="s">
        <v>154</v>
      </c>
      <c r="H57">
        <v>1650</v>
      </c>
      <c r="I57" s="2">
        <v>44105</v>
      </c>
      <c r="J57" s="2">
        <v>44135</v>
      </c>
      <c r="K57">
        <v>0</v>
      </c>
    </row>
    <row r="58" spans="1:11" x14ac:dyDescent="0.25">
      <c r="A58" t="str">
        <f>"ZAF2E24052"</f>
        <v>ZAF2E24052</v>
      </c>
      <c r="B58" t="str">
        <f t="shared" si="1"/>
        <v>06363391001</v>
      </c>
      <c r="C58" t="s">
        <v>16</v>
      </c>
      <c r="D58" t="s">
        <v>155</v>
      </c>
      <c r="E58" t="s">
        <v>43</v>
      </c>
      <c r="F58" s="1" t="s">
        <v>156</v>
      </c>
      <c r="G58" t="s">
        <v>157</v>
      </c>
      <c r="H58">
        <v>11670</v>
      </c>
      <c r="I58" s="2">
        <v>44083</v>
      </c>
      <c r="J58" s="2">
        <v>44447</v>
      </c>
      <c r="K58">
        <v>3980</v>
      </c>
    </row>
    <row r="59" spans="1:11" x14ac:dyDescent="0.25">
      <c r="A59" t="str">
        <f>"Z552E06FD5"</f>
        <v>Z552E06FD5</v>
      </c>
      <c r="B59" t="str">
        <f t="shared" si="1"/>
        <v>06363391001</v>
      </c>
      <c r="C59" t="s">
        <v>16</v>
      </c>
      <c r="D59" t="s">
        <v>158</v>
      </c>
      <c r="E59" t="s">
        <v>43</v>
      </c>
      <c r="F59" s="1" t="s">
        <v>159</v>
      </c>
      <c r="G59" t="s">
        <v>160</v>
      </c>
      <c r="H59">
        <v>1718.02</v>
      </c>
      <c r="I59" s="2">
        <v>44100</v>
      </c>
      <c r="J59" s="2">
        <v>44096</v>
      </c>
      <c r="K59">
        <v>1674.15</v>
      </c>
    </row>
    <row r="60" spans="1:11" x14ac:dyDescent="0.25">
      <c r="A60" t="str">
        <f>"Z032E7BE09"</f>
        <v>Z032E7BE09</v>
      </c>
      <c r="B60" t="str">
        <f t="shared" si="1"/>
        <v>06363391001</v>
      </c>
      <c r="C60" t="s">
        <v>16</v>
      </c>
      <c r="D60" t="s">
        <v>161</v>
      </c>
      <c r="E60" t="s">
        <v>43</v>
      </c>
      <c r="F60" s="1" t="s">
        <v>57</v>
      </c>
      <c r="G60" t="s">
        <v>58</v>
      </c>
      <c r="H60">
        <v>2595</v>
      </c>
      <c r="I60" s="2">
        <v>44106</v>
      </c>
      <c r="J60" s="2">
        <v>44118</v>
      </c>
      <c r="K60">
        <v>2595</v>
      </c>
    </row>
    <row r="61" spans="1:11" x14ac:dyDescent="0.25">
      <c r="A61" t="str">
        <f>"Z892CAD356"</f>
        <v>Z892CAD356</v>
      </c>
      <c r="B61" t="str">
        <f t="shared" si="1"/>
        <v>06363391001</v>
      </c>
      <c r="C61" t="s">
        <v>16</v>
      </c>
      <c r="D61" t="s">
        <v>162</v>
      </c>
      <c r="E61" t="s">
        <v>43</v>
      </c>
      <c r="F61" s="1" t="s">
        <v>163</v>
      </c>
      <c r="G61" t="s">
        <v>164</v>
      </c>
      <c r="H61">
        <v>1945.55</v>
      </c>
      <c r="I61" s="2">
        <v>44116</v>
      </c>
      <c r="J61" s="2">
        <v>44165</v>
      </c>
      <c r="K61">
        <v>1530</v>
      </c>
    </row>
    <row r="62" spans="1:11" x14ac:dyDescent="0.25">
      <c r="A62" t="str">
        <f>"Z112E65222"</f>
        <v>Z112E65222</v>
      </c>
      <c r="B62" t="str">
        <f t="shared" si="1"/>
        <v>06363391001</v>
      </c>
      <c r="C62" t="s">
        <v>16</v>
      </c>
      <c r="D62" t="s">
        <v>165</v>
      </c>
      <c r="E62" t="s">
        <v>43</v>
      </c>
      <c r="F62" s="1" t="s">
        <v>71</v>
      </c>
      <c r="G62" t="s">
        <v>72</v>
      </c>
      <c r="H62">
        <v>2898</v>
      </c>
      <c r="I62" s="2">
        <v>44104</v>
      </c>
      <c r="J62" s="2">
        <v>44104</v>
      </c>
      <c r="K62">
        <v>2898</v>
      </c>
    </row>
    <row r="63" spans="1:11" x14ac:dyDescent="0.25">
      <c r="A63" t="str">
        <f>"ZAB2ECD833"</f>
        <v>ZAB2ECD833</v>
      </c>
      <c r="B63" t="str">
        <f t="shared" si="1"/>
        <v>06363391001</v>
      </c>
      <c r="C63" t="s">
        <v>16</v>
      </c>
      <c r="D63" t="s">
        <v>166</v>
      </c>
      <c r="E63" t="s">
        <v>43</v>
      </c>
      <c r="F63" s="1" t="s">
        <v>57</v>
      </c>
      <c r="G63" t="s">
        <v>58</v>
      </c>
      <c r="H63">
        <v>1200</v>
      </c>
      <c r="I63" s="2">
        <v>44125</v>
      </c>
      <c r="J63" s="2">
        <v>44125</v>
      </c>
      <c r="K63">
        <v>1200</v>
      </c>
    </row>
    <row r="64" spans="1:11" x14ac:dyDescent="0.25">
      <c r="A64" t="str">
        <f>"ZAD2EE34CE"</f>
        <v>ZAD2EE34CE</v>
      </c>
      <c r="B64" t="str">
        <f t="shared" si="1"/>
        <v>06363391001</v>
      </c>
      <c r="C64" t="s">
        <v>16</v>
      </c>
      <c r="D64" t="s">
        <v>167</v>
      </c>
      <c r="E64" t="s">
        <v>43</v>
      </c>
      <c r="F64" s="1" t="s">
        <v>168</v>
      </c>
      <c r="G64" t="s">
        <v>169</v>
      </c>
      <c r="H64">
        <v>229.95</v>
      </c>
      <c r="I64" s="2">
        <v>44144</v>
      </c>
      <c r="J64" s="2">
        <v>44144</v>
      </c>
      <c r="K64">
        <v>243.95</v>
      </c>
    </row>
    <row r="65" spans="1:11" x14ac:dyDescent="0.25">
      <c r="A65" t="str">
        <f>"ZE62E9E66F"</f>
        <v>ZE62E9E66F</v>
      </c>
      <c r="B65" t="str">
        <f t="shared" si="1"/>
        <v>06363391001</v>
      </c>
      <c r="C65" t="s">
        <v>16</v>
      </c>
      <c r="D65" t="s">
        <v>170</v>
      </c>
      <c r="E65" t="s">
        <v>43</v>
      </c>
      <c r="F65" s="1" t="s">
        <v>171</v>
      </c>
      <c r="G65" t="s">
        <v>172</v>
      </c>
      <c r="H65">
        <v>690</v>
      </c>
      <c r="I65" s="2">
        <v>44130</v>
      </c>
      <c r="J65" s="2">
        <v>44132</v>
      </c>
      <c r="K65">
        <v>690</v>
      </c>
    </row>
    <row r="66" spans="1:11" x14ac:dyDescent="0.25">
      <c r="A66" t="str">
        <f>"ZD12BF9670"</f>
        <v>ZD12BF9670</v>
      </c>
      <c r="B66" t="str">
        <f t="shared" si="1"/>
        <v>06363391001</v>
      </c>
      <c r="C66" t="s">
        <v>16</v>
      </c>
      <c r="D66" t="s">
        <v>173</v>
      </c>
      <c r="E66" t="s">
        <v>43</v>
      </c>
      <c r="F66" s="1" t="s">
        <v>174</v>
      </c>
      <c r="G66" t="s">
        <v>175</v>
      </c>
      <c r="H66">
        <v>245</v>
      </c>
      <c r="I66" s="2">
        <v>44145</v>
      </c>
      <c r="J66" s="2">
        <v>44145</v>
      </c>
      <c r="K66">
        <v>245</v>
      </c>
    </row>
    <row r="67" spans="1:11" x14ac:dyDescent="0.25">
      <c r="A67" t="str">
        <f>"Z2A2F0A269"</f>
        <v>Z2A2F0A269</v>
      </c>
      <c r="B67" t="str">
        <f t="shared" ref="B67:B102" si="2">"06363391001"</f>
        <v>06363391001</v>
      </c>
      <c r="C67" t="s">
        <v>16</v>
      </c>
      <c r="D67" t="s">
        <v>176</v>
      </c>
      <c r="E67" t="s">
        <v>43</v>
      </c>
      <c r="F67" s="1" t="s">
        <v>141</v>
      </c>
      <c r="G67" t="s">
        <v>142</v>
      </c>
      <c r="H67">
        <v>3861.1</v>
      </c>
      <c r="I67" s="2">
        <v>44138</v>
      </c>
      <c r="J67" s="2">
        <v>44138</v>
      </c>
      <c r="K67">
        <v>3861.1</v>
      </c>
    </row>
    <row r="68" spans="1:11" x14ac:dyDescent="0.25">
      <c r="A68" t="str">
        <f>"Z882F3FB2F"</f>
        <v>Z882F3FB2F</v>
      </c>
      <c r="B68" t="str">
        <f t="shared" si="2"/>
        <v>06363391001</v>
      </c>
      <c r="C68" t="s">
        <v>16</v>
      </c>
      <c r="D68" t="s">
        <v>177</v>
      </c>
      <c r="E68" t="s">
        <v>43</v>
      </c>
      <c r="F68" s="1" t="s">
        <v>141</v>
      </c>
      <c r="G68" t="s">
        <v>142</v>
      </c>
      <c r="H68">
        <v>670.52</v>
      </c>
      <c r="I68" s="2">
        <v>44145</v>
      </c>
      <c r="J68" s="2">
        <v>44145</v>
      </c>
      <c r="K68">
        <v>670.52</v>
      </c>
    </row>
    <row r="69" spans="1:11" x14ac:dyDescent="0.25">
      <c r="A69" t="str">
        <f>"Z562F4C569"</f>
        <v>Z562F4C569</v>
      </c>
      <c r="B69" t="str">
        <f t="shared" si="2"/>
        <v>06363391001</v>
      </c>
      <c r="C69" t="s">
        <v>16</v>
      </c>
      <c r="D69" t="s">
        <v>178</v>
      </c>
      <c r="E69" t="s">
        <v>43</v>
      </c>
      <c r="F69" s="1" t="s">
        <v>141</v>
      </c>
      <c r="G69" t="s">
        <v>142</v>
      </c>
      <c r="H69">
        <v>3216.44</v>
      </c>
      <c r="I69" s="2">
        <v>44153</v>
      </c>
      <c r="J69" s="2">
        <v>44153</v>
      </c>
      <c r="K69">
        <v>3216.44</v>
      </c>
    </row>
    <row r="70" spans="1:11" x14ac:dyDescent="0.25">
      <c r="A70" t="str">
        <f>"Z822F5C663"</f>
        <v>Z822F5C663</v>
      </c>
      <c r="B70" t="str">
        <f t="shared" si="2"/>
        <v>06363391001</v>
      </c>
      <c r="C70" t="s">
        <v>16</v>
      </c>
      <c r="D70" t="s">
        <v>179</v>
      </c>
      <c r="E70" t="s">
        <v>43</v>
      </c>
      <c r="F70" s="1" t="s">
        <v>141</v>
      </c>
      <c r="G70" t="s">
        <v>142</v>
      </c>
      <c r="H70">
        <v>5550.66</v>
      </c>
      <c r="I70" s="2">
        <v>44158</v>
      </c>
      <c r="J70" s="2">
        <v>44158</v>
      </c>
      <c r="K70">
        <v>2880.81</v>
      </c>
    </row>
    <row r="71" spans="1:11" x14ac:dyDescent="0.25">
      <c r="A71" t="str">
        <f>"Z492F92C63"</f>
        <v>Z492F92C63</v>
      </c>
      <c r="B71" t="str">
        <f t="shared" si="2"/>
        <v>06363391001</v>
      </c>
      <c r="C71" t="s">
        <v>16</v>
      </c>
      <c r="D71" t="s">
        <v>178</v>
      </c>
      <c r="E71" t="s">
        <v>43</v>
      </c>
      <c r="F71" s="1" t="s">
        <v>141</v>
      </c>
      <c r="G71" t="s">
        <v>142</v>
      </c>
      <c r="H71">
        <v>2142.98</v>
      </c>
      <c r="I71" s="2">
        <v>44168</v>
      </c>
      <c r="J71" s="2">
        <v>44168</v>
      </c>
      <c r="K71">
        <v>2142.98</v>
      </c>
    </row>
    <row r="72" spans="1:11" x14ac:dyDescent="0.25">
      <c r="A72" t="str">
        <f>"z492fa17b3"</f>
        <v>z492fa17b3</v>
      </c>
      <c r="B72" t="str">
        <f t="shared" si="2"/>
        <v>06363391001</v>
      </c>
      <c r="C72" t="s">
        <v>16</v>
      </c>
      <c r="D72" t="s">
        <v>180</v>
      </c>
      <c r="E72" t="s">
        <v>43</v>
      </c>
      <c r="F72" s="1" t="s">
        <v>141</v>
      </c>
      <c r="G72" t="s">
        <v>142</v>
      </c>
      <c r="H72">
        <v>531.86</v>
      </c>
      <c r="I72" s="2">
        <v>44173</v>
      </c>
      <c r="J72" s="2">
        <v>44173</v>
      </c>
      <c r="K72">
        <v>531.86</v>
      </c>
    </row>
    <row r="73" spans="1:11" x14ac:dyDescent="0.25">
      <c r="A73" t="str">
        <f>"Z422E6A00D"</f>
        <v>Z422E6A00D</v>
      </c>
      <c r="B73" t="str">
        <f t="shared" si="2"/>
        <v>06363391001</v>
      </c>
      <c r="C73" t="s">
        <v>16</v>
      </c>
      <c r="D73" t="s">
        <v>181</v>
      </c>
      <c r="E73" t="s">
        <v>31</v>
      </c>
      <c r="F73" s="1" t="s">
        <v>182</v>
      </c>
      <c r="G73" t="s">
        <v>58</v>
      </c>
      <c r="H73">
        <v>1054.0899999999999</v>
      </c>
      <c r="I73" s="2">
        <v>44139</v>
      </c>
      <c r="J73" s="2">
        <v>44152</v>
      </c>
      <c r="K73">
        <v>1054.0899999999999</v>
      </c>
    </row>
    <row r="74" spans="1:11" x14ac:dyDescent="0.25">
      <c r="A74" t="str">
        <f>"ZB42FBE4ED"</f>
        <v>ZB42FBE4ED</v>
      </c>
      <c r="B74" t="str">
        <f t="shared" si="2"/>
        <v>06363391001</v>
      </c>
      <c r="C74" t="s">
        <v>16</v>
      </c>
      <c r="D74" t="s">
        <v>183</v>
      </c>
      <c r="E74" t="s">
        <v>43</v>
      </c>
      <c r="F74" s="1" t="s">
        <v>141</v>
      </c>
      <c r="G74" t="s">
        <v>142</v>
      </c>
      <c r="H74">
        <v>4887.2</v>
      </c>
      <c r="I74" s="2">
        <v>44178</v>
      </c>
      <c r="J74" s="2">
        <v>44178</v>
      </c>
      <c r="K74">
        <v>4887.2</v>
      </c>
    </row>
    <row r="75" spans="1:11" x14ac:dyDescent="0.25">
      <c r="A75" t="str">
        <f>"ZD02F8A822"</f>
        <v>ZD02F8A822</v>
      </c>
      <c r="B75" t="str">
        <f t="shared" si="2"/>
        <v>06363391001</v>
      </c>
      <c r="C75" t="s">
        <v>16</v>
      </c>
      <c r="D75" t="s">
        <v>184</v>
      </c>
      <c r="E75" t="s">
        <v>43</v>
      </c>
      <c r="F75" s="1" t="s">
        <v>57</v>
      </c>
      <c r="G75" t="s">
        <v>58</v>
      </c>
      <c r="H75">
        <v>459.5</v>
      </c>
      <c r="I75" s="2">
        <v>44169</v>
      </c>
      <c r="J75" s="2">
        <v>44181</v>
      </c>
      <c r="K75">
        <v>459.5</v>
      </c>
    </row>
    <row r="76" spans="1:11" x14ac:dyDescent="0.25">
      <c r="A76" t="str">
        <f>"Z612F91D49"</f>
        <v>Z612F91D49</v>
      </c>
      <c r="B76" t="str">
        <f t="shared" si="2"/>
        <v>06363391001</v>
      </c>
      <c r="C76" t="s">
        <v>16</v>
      </c>
      <c r="D76" t="s">
        <v>185</v>
      </c>
      <c r="E76" t="s">
        <v>43</v>
      </c>
      <c r="F76" s="1" t="s">
        <v>141</v>
      </c>
      <c r="G76" t="s">
        <v>142</v>
      </c>
      <c r="H76">
        <v>10000</v>
      </c>
      <c r="I76" s="2">
        <v>44183</v>
      </c>
      <c r="J76" s="2">
        <v>44377</v>
      </c>
      <c r="K76">
        <v>0</v>
      </c>
    </row>
    <row r="77" spans="1:11" x14ac:dyDescent="0.25">
      <c r="A77" t="str">
        <f>"Z7D2EBA2B8"</f>
        <v>Z7D2EBA2B8</v>
      </c>
      <c r="B77" t="str">
        <f t="shared" si="2"/>
        <v>06363391001</v>
      </c>
      <c r="C77" t="s">
        <v>16</v>
      </c>
      <c r="D77" t="s">
        <v>186</v>
      </c>
      <c r="E77" t="s">
        <v>43</v>
      </c>
      <c r="F77" s="1" t="s">
        <v>187</v>
      </c>
      <c r="G77" t="s">
        <v>188</v>
      </c>
      <c r="H77">
        <v>3041</v>
      </c>
      <c r="I77" s="2">
        <v>44166</v>
      </c>
      <c r="J77" s="2">
        <v>44204</v>
      </c>
      <c r="K77">
        <v>0</v>
      </c>
    </row>
    <row r="78" spans="1:11" x14ac:dyDescent="0.25">
      <c r="A78" t="str">
        <f>"Z942FA4A4F"</f>
        <v>Z942FA4A4F</v>
      </c>
      <c r="B78" t="str">
        <f t="shared" si="2"/>
        <v>06363391001</v>
      </c>
      <c r="C78" t="s">
        <v>16</v>
      </c>
      <c r="D78" t="s">
        <v>189</v>
      </c>
      <c r="E78" t="s">
        <v>43</v>
      </c>
      <c r="F78" s="1" t="s">
        <v>168</v>
      </c>
      <c r="G78" t="s">
        <v>169</v>
      </c>
      <c r="H78">
        <v>153</v>
      </c>
      <c r="I78" s="2">
        <v>44179</v>
      </c>
      <c r="K78">
        <v>0</v>
      </c>
    </row>
    <row r="79" spans="1:11" x14ac:dyDescent="0.25">
      <c r="A79" t="str">
        <f>"ZB72FF6AC9"</f>
        <v>ZB72FF6AC9</v>
      </c>
      <c r="B79" t="str">
        <f t="shared" si="2"/>
        <v>06363391001</v>
      </c>
      <c r="C79" t="s">
        <v>16</v>
      </c>
      <c r="D79" t="s">
        <v>190</v>
      </c>
      <c r="E79" t="s">
        <v>18</v>
      </c>
      <c r="F79" s="1" t="s">
        <v>191</v>
      </c>
      <c r="G79" t="s">
        <v>192</v>
      </c>
      <c r="H79">
        <v>1880</v>
      </c>
      <c r="I79" s="2">
        <v>44189</v>
      </c>
      <c r="J79" s="2">
        <v>44227</v>
      </c>
      <c r="K79">
        <v>0</v>
      </c>
    </row>
    <row r="80" spans="1:11" x14ac:dyDescent="0.25">
      <c r="A80" t="str">
        <f>"ZD22FF6A38"</f>
        <v>ZD22FF6A38</v>
      </c>
      <c r="B80" t="str">
        <f t="shared" si="2"/>
        <v>06363391001</v>
      </c>
      <c r="C80" t="s">
        <v>16</v>
      </c>
      <c r="D80" t="s">
        <v>193</v>
      </c>
      <c r="E80" t="s">
        <v>18</v>
      </c>
      <c r="F80" s="1" t="s">
        <v>50</v>
      </c>
      <c r="G80" t="s">
        <v>51</v>
      </c>
      <c r="H80">
        <v>1540.08</v>
      </c>
      <c r="I80" s="2">
        <v>44225</v>
      </c>
      <c r="J80" s="2">
        <v>44225</v>
      </c>
      <c r="K80">
        <v>0</v>
      </c>
    </row>
    <row r="81" spans="1:11" x14ac:dyDescent="0.25">
      <c r="A81" t="str">
        <f>"Z6B2FF69E9"</f>
        <v>Z6B2FF69E9</v>
      </c>
      <c r="B81" t="str">
        <f t="shared" si="2"/>
        <v>06363391001</v>
      </c>
      <c r="C81" t="s">
        <v>16</v>
      </c>
      <c r="D81" t="s">
        <v>194</v>
      </c>
      <c r="E81" t="s">
        <v>18</v>
      </c>
      <c r="F81" s="1" t="s">
        <v>191</v>
      </c>
      <c r="G81" t="s">
        <v>192</v>
      </c>
      <c r="H81">
        <v>2160</v>
      </c>
      <c r="I81" s="2">
        <v>44225</v>
      </c>
      <c r="J81" s="2">
        <v>44225</v>
      </c>
      <c r="K81">
        <v>0</v>
      </c>
    </row>
    <row r="82" spans="1:11" x14ac:dyDescent="0.25">
      <c r="A82" t="str">
        <f>"ZDD2FDA34E"</f>
        <v>ZDD2FDA34E</v>
      </c>
      <c r="B82" t="str">
        <f t="shared" si="2"/>
        <v>06363391001</v>
      </c>
      <c r="C82" t="s">
        <v>16</v>
      </c>
      <c r="D82" t="s">
        <v>195</v>
      </c>
      <c r="E82" t="s">
        <v>43</v>
      </c>
      <c r="F82" s="1" t="s">
        <v>196</v>
      </c>
      <c r="G82" t="s">
        <v>197</v>
      </c>
      <c r="H82">
        <v>244</v>
      </c>
      <c r="I82" s="2">
        <v>44193</v>
      </c>
      <c r="J82" s="2">
        <v>44193</v>
      </c>
      <c r="K82">
        <v>0</v>
      </c>
    </row>
    <row r="83" spans="1:11" x14ac:dyDescent="0.25">
      <c r="A83" t="str">
        <f>"Z972FD49D8"</f>
        <v>Z972FD49D8</v>
      </c>
      <c r="B83" t="str">
        <f t="shared" si="2"/>
        <v>06363391001</v>
      </c>
      <c r="C83" t="s">
        <v>16</v>
      </c>
      <c r="D83" t="s">
        <v>198</v>
      </c>
      <c r="E83" t="s">
        <v>43</v>
      </c>
      <c r="F83" s="1" t="s">
        <v>199</v>
      </c>
      <c r="G83" t="s">
        <v>200</v>
      </c>
      <c r="H83">
        <v>1280</v>
      </c>
      <c r="I83" s="2">
        <v>44187</v>
      </c>
      <c r="J83" s="2">
        <v>44196</v>
      </c>
      <c r="K83">
        <v>0</v>
      </c>
    </row>
    <row r="84" spans="1:11" x14ac:dyDescent="0.25">
      <c r="A84" t="str">
        <f>"8480934024"</f>
        <v>8480934024</v>
      </c>
      <c r="B84" t="str">
        <f t="shared" si="2"/>
        <v>06363391001</v>
      </c>
      <c r="C84" t="s">
        <v>16</v>
      </c>
      <c r="D84" t="s">
        <v>201</v>
      </c>
      <c r="E84" t="s">
        <v>18</v>
      </c>
      <c r="F84" s="1" t="s">
        <v>202</v>
      </c>
      <c r="G84" t="s">
        <v>203</v>
      </c>
      <c r="H84">
        <v>387400</v>
      </c>
      <c r="I84" s="2">
        <v>44207</v>
      </c>
      <c r="J84" s="2">
        <v>45233</v>
      </c>
      <c r="K84">
        <v>0</v>
      </c>
    </row>
    <row r="85" spans="1:11" x14ac:dyDescent="0.25">
      <c r="A85" t="str">
        <f>"Z002FD4958"</f>
        <v>Z002FD4958</v>
      </c>
      <c r="B85" t="str">
        <f t="shared" si="2"/>
        <v>06363391001</v>
      </c>
      <c r="C85" t="s">
        <v>16</v>
      </c>
      <c r="D85" t="s">
        <v>204</v>
      </c>
      <c r="E85" t="s">
        <v>43</v>
      </c>
      <c r="F85" s="1" t="s">
        <v>107</v>
      </c>
      <c r="G85" t="s">
        <v>108</v>
      </c>
      <c r="H85">
        <v>240</v>
      </c>
      <c r="I85" s="2">
        <v>44218</v>
      </c>
      <c r="J85" s="2">
        <v>44225</v>
      </c>
      <c r="K85">
        <v>0</v>
      </c>
    </row>
    <row r="86" spans="1:11" x14ac:dyDescent="0.25">
      <c r="A86" t="str">
        <f>"Z132F5C8D3"</f>
        <v>Z132F5C8D3</v>
      </c>
      <c r="B86" t="str">
        <f t="shared" si="2"/>
        <v>06363391001</v>
      </c>
      <c r="C86" t="s">
        <v>16</v>
      </c>
      <c r="D86" t="s">
        <v>205</v>
      </c>
      <c r="E86" t="s">
        <v>43</v>
      </c>
      <c r="F86" s="1" t="s">
        <v>206</v>
      </c>
      <c r="G86" t="s">
        <v>207</v>
      </c>
      <c r="H86">
        <v>365</v>
      </c>
      <c r="I86" s="2">
        <v>44163</v>
      </c>
      <c r="J86" s="2">
        <v>44227</v>
      </c>
      <c r="K86">
        <v>0</v>
      </c>
    </row>
    <row r="87" spans="1:11" x14ac:dyDescent="0.25">
      <c r="A87" t="str">
        <f>"ZE62FD4991"</f>
        <v>ZE62FD4991</v>
      </c>
      <c r="B87" t="str">
        <f t="shared" si="2"/>
        <v>06363391001</v>
      </c>
      <c r="C87" t="s">
        <v>16</v>
      </c>
      <c r="D87" t="s">
        <v>208</v>
      </c>
      <c r="E87" t="s">
        <v>43</v>
      </c>
      <c r="F87" s="1" t="s">
        <v>107</v>
      </c>
      <c r="G87" t="s">
        <v>108</v>
      </c>
      <c r="H87">
        <v>7141.3</v>
      </c>
      <c r="I87" s="2">
        <v>44211</v>
      </c>
      <c r="J87" s="2">
        <v>44225</v>
      </c>
      <c r="K87">
        <v>0</v>
      </c>
    </row>
    <row r="88" spans="1:11" x14ac:dyDescent="0.25">
      <c r="A88" t="str">
        <f>"ZEF2FD490D"</f>
        <v>ZEF2FD490D</v>
      </c>
      <c r="B88" t="str">
        <f t="shared" si="2"/>
        <v>06363391001</v>
      </c>
      <c r="C88" t="s">
        <v>16</v>
      </c>
      <c r="D88" t="s">
        <v>209</v>
      </c>
      <c r="E88" t="s">
        <v>43</v>
      </c>
      <c r="F88" s="1" t="s">
        <v>60</v>
      </c>
      <c r="G88" t="s">
        <v>61</v>
      </c>
      <c r="H88">
        <v>2800</v>
      </c>
      <c r="I88" s="2">
        <v>44186</v>
      </c>
      <c r="J88" s="2">
        <v>44561</v>
      </c>
      <c r="K88">
        <v>0</v>
      </c>
    </row>
    <row r="89" spans="1:11" x14ac:dyDescent="0.25">
      <c r="A89" t="str">
        <f>"Z8D2FEAE00"</f>
        <v>Z8D2FEAE00</v>
      </c>
      <c r="B89" t="str">
        <f t="shared" si="2"/>
        <v>06363391001</v>
      </c>
      <c r="C89" t="s">
        <v>16</v>
      </c>
      <c r="D89" t="s">
        <v>210</v>
      </c>
      <c r="E89" t="s">
        <v>43</v>
      </c>
      <c r="F89" s="1" t="s">
        <v>211</v>
      </c>
      <c r="G89" t="s">
        <v>139</v>
      </c>
      <c r="H89">
        <v>5000</v>
      </c>
      <c r="I89" s="2">
        <v>44186</v>
      </c>
      <c r="J89" s="2">
        <v>44561</v>
      </c>
      <c r="K89">
        <v>0</v>
      </c>
    </row>
    <row r="90" spans="1:11" x14ac:dyDescent="0.25">
      <c r="A90" t="str">
        <f>"Z552E9E888"</f>
        <v>Z552E9E888</v>
      </c>
      <c r="B90" t="str">
        <f t="shared" si="2"/>
        <v>06363391001</v>
      </c>
      <c r="C90" t="s">
        <v>16</v>
      </c>
      <c r="D90" t="s">
        <v>212</v>
      </c>
      <c r="E90" t="s">
        <v>43</v>
      </c>
      <c r="F90" s="1" t="s">
        <v>213</v>
      </c>
      <c r="G90" t="s">
        <v>214</v>
      </c>
      <c r="H90">
        <v>3750</v>
      </c>
      <c r="I90" s="2">
        <v>44119</v>
      </c>
      <c r="J90" s="2">
        <v>44196</v>
      </c>
      <c r="K90">
        <v>0</v>
      </c>
    </row>
    <row r="91" spans="1:11" x14ac:dyDescent="0.25">
      <c r="A91" t="str">
        <f>"Z1D2FD7184"</f>
        <v>Z1D2FD7184</v>
      </c>
      <c r="B91" t="str">
        <f t="shared" si="2"/>
        <v>06363391001</v>
      </c>
      <c r="C91" t="s">
        <v>16</v>
      </c>
      <c r="D91" t="s">
        <v>215</v>
      </c>
      <c r="E91" t="s">
        <v>43</v>
      </c>
      <c r="F91" s="1" t="s">
        <v>216</v>
      </c>
      <c r="G91" t="s">
        <v>217</v>
      </c>
      <c r="H91">
        <v>3083.48</v>
      </c>
      <c r="I91" s="2">
        <v>44200</v>
      </c>
      <c r="J91" s="2">
        <v>44227</v>
      </c>
      <c r="K91">
        <v>0</v>
      </c>
    </row>
    <row r="92" spans="1:11" x14ac:dyDescent="0.25">
      <c r="A92" t="str">
        <f>"Z522EFF1EC"</f>
        <v>Z522EFF1EC</v>
      </c>
      <c r="B92" t="str">
        <f t="shared" si="2"/>
        <v>06363391001</v>
      </c>
      <c r="C92" t="s">
        <v>16</v>
      </c>
      <c r="D92" t="s">
        <v>218</v>
      </c>
      <c r="E92" t="s">
        <v>31</v>
      </c>
      <c r="F92" s="1" t="s">
        <v>219</v>
      </c>
      <c r="G92" t="s">
        <v>220</v>
      </c>
      <c r="H92">
        <v>7640</v>
      </c>
      <c r="I92" s="2">
        <v>44200</v>
      </c>
      <c r="J92" s="2">
        <v>44227</v>
      </c>
      <c r="K92">
        <v>0</v>
      </c>
    </row>
    <row r="93" spans="1:11" x14ac:dyDescent="0.25">
      <c r="A93" t="str">
        <f>"Z192EFF23F"</f>
        <v>Z192EFF23F</v>
      </c>
      <c r="B93" t="str">
        <f t="shared" si="2"/>
        <v>06363391001</v>
      </c>
      <c r="C93" t="s">
        <v>16</v>
      </c>
      <c r="D93" t="s">
        <v>221</v>
      </c>
      <c r="E93" t="s">
        <v>31</v>
      </c>
      <c r="F93" s="1" t="s">
        <v>222</v>
      </c>
      <c r="G93" t="s">
        <v>223</v>
      </c>
      <c r="H93">
        <v>6030</v>
      </c>
      <c r="I93" s="2">
        <v>44200</v>
      </c>
      <c r="J93" s="2">
        <v>44227</v>
      </c>
      <c r="K93">
        <v>0</v>
      </c>
    </row>
    <row r="94" spans="1:11" x14ac:dyDescent="0.25">
      <c r="A94" t="str">
        <f>"Z673001E38"</f>
        <v>Z673001E38</v>
      </c>
      <c r="B94" t="str">
        <f t="shared" si="2"/>
        <v>06363391001</v>
      </c>
      <c r="C94" t="s">
        <v>16</v>
      </c>
      <c r="D94" t="s">
        <v>224</v>
      </c>
      <c r="E94" t="s">
        <v>43</v>
      </c>
      <c r="F94" s="1" t="s">
        <v>225</v>
      </c>
      <c r="G94" t="s">
        <v>226</v>
      </c>
      <c r="H94">
        <v>275</v>
      </c>
      <c r="I94" s="2">
        <v>44194</v>
      </c>
      <c r="J94" s="2">
        <v>44194</v>
      </c>
      <c r="K94">
        <v>0</v>
      </c>
    </row>
    <row r="95" spans="1:11" x14ac:dyDescent="0.25">
      <c r="A95" t="str">
        <f>"Z432FEF056"</f>
        <v>Z432FEF056</v>
      </c>
      <c r="B95" t="str">
        <f t="shared" si="2"/>
        <v>06363391001</v>
      </c>
      <c r="C95" t="s">
        <v>16</v>
      </c>
      <c r="D95" t="s">
        <v>227</v>
      </c>
      <c r="E95" t="s">
        <v>31</v>
      </c>
      <c r="F95" s="1" t="s">
        <v>228</v>
      </c>
      <c r="H95">
        <v>0</v>
      </c>
      <c r="K95">
        <v>0</v>
      </c>
    </row>
    <row r="96" spans="1:11" x14ac:dyDescent="0.25">
      <c r="A96" t="str">
        <f>"ZD82C3BA40"</f>
        <v>ZD82C3BA40</v>
      </c>
      <c r="B96" t="str">
        <f t="shared" si="2"/>
        <v>06363391001</v>
      </c>
      <c r="C96" t="s">
        <v>16</v>
      </c>
      <c r="D96" t="s">
        <v>229</v>
      </c>
      <c r="E96" t="s">
        <v>31</v>
      </c>
      <c r="F96" s="1" t="s">
        <v>230</v>
      </c>
      <c r="H96">
        <v>0</v>
      </c>
      <c r="K96">
        <v>0</v>
      </c>
    </row>
    <row r="97" spans="1:11" x14ac:dyDescent="0.25">
      <c r="A97" t="str">
        <f>"Z6D2F2F20B"</f>
        <v>Z6D2F2F20B</v>
      </c>
      <c r="B97" t="str">
        <f t="shared" si="2"/>
        <v>06363391001</v>
      </c>
      <c r="C97" t="s">
        <v>16</v>
      </c>
      <c r="D97" t="s">
        <v>231</v>
      </c>
      <c r="E97" t="s">
        <v>31</v>
      </c>
      <c r="H97">
        <v>0</v>
      </c>
      <c r="K97">
        <v>0</v>
      </c>
    </row>
    <row r="98" spans="1:11" x14ac:dyDescent="0.25">
      <c r="A98" t="str">
        <f>"Z532FE9D63"</f>
        <v>Z532FE9D63</v>
      </c>
      <c r="B98" t="str">
        <f t="shared" si="2"/>
        <v>06363391001</v>
      </c>
      <c r="C98" t="s">
        <v>16</v>
      </c>
      <c r="D98" t="s">
        <v>232</v>
      </c>
      <c r="E98" t="s">
        <v>31</v>
      </c>
      <c r="H98">
        <v>0</v>
      </c>
      <c r="K98">
        <v>0</v>
      </c>
    </row>
    <row r="99" spans="1:11" x14ac:dyDescent="0.25">
      <c r="A99" t="str">
        <f>"Z902FF6B0F"</f>
        <v>Z902FF6B0F</v>
      </c>
      <c r="B99" t="str">
        <f t="shared" si="2"/>
        <v>06363391001</v>
      </c>
      <c r="C99" t="s">
        <v>16</v>
      </c>
      <c r="D99" t="s">
        <v>233</v>
      </c>
      <c r="E99" t="s">
        <v>43</v>
      </c>
      <c r="H99">
        <v>0</v>
      </c>
      <c r="K99">
        <v>0</v>
      </c>
    </row>
    <row r="100" spans="1:11" x14ac:dyDescent="0.25">
      <c r="A100" t="str">
        <f>"ZC02FF6B40"</f>
        <v>ZC02FF6B40</v>
      </c>
      <c r="B100" t="str">
        <f t="shared" si="2"/>
        <v>06363391001</v>
      </c>
      <c r="C100" t="s">
        <v>16</v>
      </c>
      <c r="D100" t="s">
        <v>234</v>
      </c>
      <c r="E100" t="s">
        <v>43</v>
      </c>
      <c r="H100">
        <v>0</v>
      </c>
      <c r="K100">
        <v>0</v>
      </c>
    </row>
    <row r="101" spans="1:11" x14ac:dyDescent="0.25">
      <c r="A101" t="str">
        <f>"ZDF2FE5A36"</f>
        <v>ZDF2FE5A36</v>
      </c>
      <c r="B101" t="str">
        <f t="shared" si="2"/>
        <v>06363391001</v>
      </c>
      <c r="C101" t="s">
        <v>16</v>
      </c>
      <c r="D101" t="s">
        <v>235</v>
      </c>
      <c r="E101" t="s">
        <v>31</v>
      </c>
      <c r="H101">
        <v>0</v>
      </c>
      <c r="K101">
        <v>0</v>
      </c>
    </row>
    <row r="102" spans="1:11" x14ac:dyDescent="0.25">
      <c r="A102" t="str">
        <f>"Z8F2FF4C65"</f>
        <v>Z8F2FF4C65</v>
      </c>
      <c r="B102" t="str">
        <f t="shared" si="2"/>
        <v>06363391001</v>
      </c>
      <c r="C102" t="s">
        <v>16</v>
      </c>
      <c r="D102" t="s">
        <v>236</v>
      </c>
      <c r="E102" t="s">
        <v>43</v>
      </c>
      <c r="H102">
        <v>0</v>
      </c>
      <c r="K10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2021-03-18T11:22:38Z</dcterms:created>
  <dcterms:modified xsi:type="dcterms:W3CDTF">2021-03-18T11:22:38Z</dcterms:modified>
</cp:coreProperties>
</file>