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</calcChain>
</file>

<file path=xl/sharedStrings.xml><?xml version="1.0" encoding="utf-8"?>
<sst xmlns="http://schemas.openxmlformats.org/spreadsheetml/2006/main" count="286" uniqueCount="166">
  <si>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</si>
  <si>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</si>
  <si>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</si>
  <si>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</si>
  <si>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</si>
  <si>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</si>
  <si>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</si>
  <si>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</si>
  <si>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</si>
  <si>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</si>
  <si>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</si>
  <si>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</si>
  <si>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</si>
  <si>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</si>
  <si>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</si>
  <si>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</si>
  <si>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</si>
  <si>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Fornitura di energia elettrica da fonte rinnovabile (opzione verde) uffici AGENTRATE VDA</t>
  </si>
  <si>
    <t>26-AFFIDAMENTO DIRETTO IN ADESIONE AD ACCORDO QUADRO/CONVENZIONE</t>
  </si>
  <si>
    <t xml:space="preserve">GALA SPA (CF: 06832931007)
</t>
  </si>
  <si>
    <t>GALA SPA (CF: 06832931007)</t>
  </si>
  <si>
    <t>CONNESSIONE RETE IMPIANTO FOTOVOLTAICO EX CASERMA MOTTINO</t>
  </si>
  <si>
    <t>23-AFFIDAMENTO DIRETTO</t>
  </si>
  <si>
    <t xml:space="preserve">DEVAL SPA (CF: 01013210073)
</t>
  </si>
  <si>
    <t>DEVAL SPA (CF: 01013210073)</t>
  </si>
  <si>
    <t>RISCOSSIONE TRIBUTI E RITIRO VALORI CONTRATTO ESECUTIVO REGIONE VDA</t>
  </si>
  <si>
    <t xml:space="preserve">BANCA NAZIONALE DEL LAVORO SPA (CF: 09339391006)
</t>
  </si>
  <si>
    <t>BANCA NAZIONALE DEL LAVORO SPA (CF: 09339391006)</t>
  </si>
  <si>
    <t>CONTRATTO ESECUTIVO SERVIZIO PULIZIA DR VDA</t>
  </si>
  <si>
    <t xml:space="preserve">GRATTACASO S.R.L. (CF: 00965350093)
</t>
  </si>
  <si>
    <t>GRATTACASO S.R.L. (CF: 00965350093)</t>
  </si>
  <si>
    <t>UTENZA TEMPORANEA BASSA TENSIONE PER FISCO IN PIAZZA AOSTA GIUGNO 2016</t>
  </si>
  <si>
    <t xml:space="preserve">CVA TRADING SRL (CF: 01032450072)
</t>
  </si>
  <si>
    <t>CVA TRADING SRL (CF: 01032450072)</t>
  </si>
  <si>
    <t>NOLEGGIO MULTIFUNZIONE DR VDA E UT/UTP AOSTA</t>
  </si>
  <si>
    <t xml:space="preserve">OLIVETTI SPA (CF: 02298700010)
</t>
  </si>
  <si>
    <t>OLIVETTI SPA (CF: 02298700010)</t>
  </si>
  <si>
    <t>GESTIONE INTEGRATA SICUREZZA UFFICI AGENZIA ENTRATE VDA</t>
  </si>
  <si>
    <t xml:space="preserve">EXITONE S.P.A. (CF: 07874490019)
</t>
  </si>
  <si>
    <t>EXITONE S.P.A. (CF: 07874490019)</t>
  </si>
  <si>
    <t>FORNITURA BUONI PASTO ELETTRONICI</t>
  </si>
  <si>
    <t xml:space="preserve">EDENRED ITALIA SRL (CF: 01014660417)
</t>
  </si>
  <si>
    <t>EDENRED ITALIA SRL (CF: 01014660417)</t>
  </si>
  <si>
    <t>ESPERTO LINGUA FRANCESE PROVE CONOSCENZA CONCORSI</t>
  </si>
  <si>
    <t xml:space="preserve">LAMBOT CHRISTEL (CF: LMBCRS74C71Z103F)
</t>
  </si>
  <si>
    <t>LAMBOT CHRISTEL (CF: LMBCRS74C71Z103F)</t>
  </si>
  <si>
    <t>MANUTENZIONE IMPIANTI TERMOIDRAULICI UFFICI AGENZIA ENTRATE VALLE D'AOSTA ANNO 2019</t>
  </si>
  <si>
    <t>04-PROCEDURA NEGOZIATA SENZA PREVIA PUBBLICAZIONE</t>
  </si>
  <si>
    <t xml:space="preserve">2A IMPIANTI (CF: 10695730159)
2P ELETTRONICA DI PISANI PASQUALE (CF: PSNPQL62A04G034P)
2R IMPIANTI SRL UNIPERSONALE (CF: 01414430932)
SAVINO IMPIANTI SRL (CF: 08638790017)
TECHNOSHARING (CF: 13296300158)
</t>
  </si>
  <si>
    <t>SAVINO IMPIANTI SRL (CF: 08638790017)</t>
  </si>
  <si>
    <t>MANUTENZIONE IMPIANTI ANTINCENDIO UFFICI AGENZIA ENTRATE VDA ANNO 2019</t>
  </si>
  <si>
    <t xml:space="preserve">SAVINO IMPIANTI SRL (CF: 08638790017)
</t>
  </si>
  <si>
    <t>MANUTENZIONE IMPIANTI ELETTRICI UFFICI AGENZIA ENTRATE VDA ANNO 2019</t>
  </si>
  <si>
    <t xml:space="preserve">ADESA S.R.L. (CF: 07268620726)
ADIRAMEF (CF: 07777350633)
AERRE L'ANTINCENDIO (CF: RFFDMA67L17A145E)
AESSE IMPIANTI SRL (CF: 10818191008)
SAVINO IMPIANTI SRL (CF: 08638790017)
</t>
  </si>
  <si>
    <t>MANUTENZIONE IMPIANTI ELEVATORI EX CASERMA MOTTINO AOSTA ANNO 2019</t>
  </si>
  <si>
    <t xml:space="preserve">ASCENSORI CAVALLARO SRL (CF: 02872880733)
ASCENSORI DI GREGORIO (CF: 01430430700)
ASCENSORI LASORSA SRL (CF: 04156790729)
ASCENSORI ROSSINI SRL (CF: 00999260045)
DAMA ASCENSORI BIELLA - S.R.L. (CF: 02597170022)
</t>
  </si>
  <si>
    <t>DAMA ASCENSORI BIELLA - S.R.L. (CF: 02597170022)</t>
  </si>
  <si>
    <t>FORNITURA ENERGIA ELETTRICA UTENZE UFFICI AGENTRATE VDA 2019-2020</t>
  </si>
  <si>
    <t xml:space="preserve">IREN MERCATO S.P.A. (CF: 01178580997)
</t>
  </si>
  <si>
    <t>IREN MERCATO S.P.A. (CF: 01178580997)</t>
  </si>
  <si>
    <t>manutenzione impianto antincendio uffici AGENTRATE VDA â€“ sostituzione batterie/lampade luci emergenza</t>
  </si>
  <si>
    <t xml:space="preserve">CENTRO DELLA SICUREZZA SRL (CF: 01185560073)
SAVINO IMPIANTI SRL (CF: 08638790017)
</t>
  </si>
  <si>
    <t>CENTRO DELLA SICUREZZA SRL (CF: 01185560073)</t>
  </si>
  <si>
    <t>FORNITURA E INSTALLAZIONE BARRE METALLICHE ANTICADUTA DR VDA</t>
  </si>
  <si>
    <t xml:space="preserve">FANTOLINO SRL - TORINO (CF: 07555650014)
</t>
  </si>
  <si>
    <t>FANTOLINO SRL - TORINO (CF: 07555650014)</t>
  </si>
  <si>
    <t>CONVENZIONE SERVIZIO DI SCAMBIO SUL POSTO ENERGIA ELETTRICA DR VDA</t>
  </si>
  <si>
    <t xml:space="preserve">GESTORE SERVIZI ENERGETICI - GSE SPA (CF: 05754381001)
</t>
  </si>
  <si>
    <t>GESTORE SERVIZI ENERGETICI - GSE SPA (CF: 05754381001)</t>
  </si>
  <si>
    <t>FORNITURA E INSTALLAZIONE TENDE SALA RIUNIONI UT/UDT EX CASERMA MOTTINO AOSTA</t>
  </si>
  <si>
    <t xml:space="preserve">LAGOVAL SNC DI CARLOTTO RENZO &amp; C. (CF: 00066590076)
</t>
  </si>
  <si>
    <t>LAGOVAL SNC DI CARLOTTO RENZO &amp; C. (CF: 00066590076)</t>
  </si>
  <si>
    <t>FORNITURA CANCELLERIA UFFICI AGENZIA ENTRATE VDA ANNO 2019</t>
  </si>
  <si>
    <t xml:space="preserve">CARTO COPY SERVICE (CF: 04864781002)
CORPORATE EXPRESS SRL (CF: 00936630151)
MYO S.R.L. (CF: 03222970406)
SISTERS SRL (CF: 02316361209)
STEM EDITRICE SRL (CF: 05260571004)
</t>
  </si>
  <si>
    <t>MYO S.R.L. (CF: 03222970406)</t>
  </si>
  <si>
    <t>SERVIZIO SGOMBERO NEVE PRESSO IMMOBILE DEMANIALE EX CASERMA MOTTINO STAGIONE 2019/2020</t>
  </si>
  <si>
    <t xml:space="preserve">"AZIENDA AGRICOLA IL FARRO " DI LUCHINO AUGUSTA (CF: LCHGST58D47G526P)
"COGIBIT" S.R.L. (CF: 03120660042)
A.C.M DI ANZALONE MAURIZIO (CF: NZLMRZ78T23A479X)
AMMAZZAGATTI ANTONIO (CF: MMZNTN59P12C710P)
REPETTO GIACOMO (CF: RPTGCM66R13B282M)
</t>
  </si>
  <si>
    <t>AMMAZZAGATTI ANTONIO (CF: MMZNTN59P12C710P)</t>
  </si>
  <si>
    <t>SERVIZIO SORVEGLIANZA SANITARIA E VISITE MEDICHE ANNO 2020</t>
  </si>
  <si>
    <t xml:space="preserve">SINTESI SPA (CF: 03533961003)
</t>
  </si>
  <si>
    <t>SINTESI SPA (CF: 03533961003)</t>
  </si>
  <si>
    <t>PEZZI MOBILI ANNO 2019 UPT AOSTA</t>
  </si>
  <si>
    <t xml:space="preserve">ISTITUTO POLIGRAFICO E ZECCA DELLO STATO (CF: 00399810589)
</t>
  </si>
  <si>
    <t>ISTITUTO POLIGRAFICO E ZECCA DELLO STATO (CF: 00399810589)</t>
  </si>
  <si>
    <t>APRIPORTA SOLARI CCN 7210 EX CASERMA MOTTINO AOSTA</t>
  </si>
  <si>
    <t xml:space="preserve">SOLARI DI UDINE S.P.A. (CF: 01847860309)
</t>
  </si>
  <si>
    <t>SOLARI DI UDINE S.P.A. (CF: 01847860309)</t>
  </si>
  <si>
    <t>FORNITURA E SOSTITUZIONE TENDE PER INTERNI A LAMELLE VERTICALI UFFICI DIREZIONE REGIONALE VDA</t>
  </si>
  <si>
    <t>FORNITURA ENERGIA ELETTRICA UTENZE UFFICI AGENTRATE VDA 2020-2021</t>
  </si>
  <si>
    <t>FORNITURA LIQUIDO DISNFETTANTE PER MANI</t>
  </si>
  <si>
    <t xml:space="preserve">FARMACIA SANTA MARTA SAS DELLA DR.SSA MORIGI ADRIANA E C. (CF: 11623340012)
</t>
  </si>
  <si>
    <t>FARMACIA SANTA MARTA SAS DELLA DR.SSA MORIGI ADRIANA E C. (CF: 11623340012)</t>
  </si>
  <si>
    <t>MANUTENZIONE IMPIANTI SPECIALI (ALLARME ANTINCENDIO, ANTINTRUSIONE E VIDEO SORVEGLIANZA) UFFICI REGIONE VALLE D'AOSTA AGENZIA DELLE ENTRATE DAL 01/03/2020 AL 28/02/2021</t>
  </si>
  <si>
    <t xml:space="preserve">AIR TECNO SRL (CF: 04458270651)
ALARM SYSTEM S.R.L. (CF: 01100020922)
ALBASISTEM (CF: 00509130670)
ALBERTO BASTRERI S.R.L. (CF: 13172961008)
SI.PRO. DI BUGLIONE ING.VINCENZO &amp; C. SAS (CF: 00494510076)
</t>
  </si>
  <si>
    <t>SI.PRO. DI BUGLIONE ING.VINCENZO &amp; C. SAS (CF: 00494510076)</t>
  </si>
  <si>
    <t>MANUTENZIONE IMPIANTI TERMOIDRAULICI UFFICI REGIONE VALLE D'AOSTA DAL 01/03/2020 AL 28/02/2021</t>
  </si>
  <si>
    <t>MANUTENZIONE IMPIANTI ELETTRICI UFFICI REGIONE VALLE D'AOSTA AGENZIA DELLE ENTRATE DAL 01/03/2020 AL 28/02/2021</t>
  </si>
  <si>
    <t>MANUTENZIONE IMPIANTI ELEVATORI UFFICIO TERRITORIALE E UFFICIO DEL TERRITORIO DI AOSTA - AGENZIA DELLE ENTRATE VDA - DAL 01/03/2020 AL 28/02/2021</t>
  </si>
  <si>
    <t xml:space="preserve">AIR TECNO SRL (CF: 04458270651)
ALARM SYSTEM S.R.L. (CF: 01100020922)
ALBASISTEM (CF: 00509130670)
ALBERTO BASTRERI S.R.L. (CF: 13172961008)
THYSSENKRUPP ELEVATORI ITALIA SPA (CF: 03702760962)
</t>
  </si>
  <si>
    <t>THYSSENKRUPP ELEVATORI ITALIA SPA (CF: 03702760962)</t>
  </si>
  <si>
    <t>FORNITURA PANNELLI PLEXIGLASS PER POSTAZIONI FRONT-OFFICE UT AOSTA</t>
  </si>
  <si>
    <t xml:space="preserve">FRAMA S.R.L. (CF: 01159540077)
</t>
  </si>
  <si>
    <t>FRAMA S.R.L. (CF: 01159540077)</t>
  </si>
  <si>
    <t>MANUTENZIONE IMPIANTO ANTINCENDIO/ANTINTRUSIONE EX CASERMA MOTTINO AOSTA</t>
  </si>
  <si>
    <t xml:space="preserve">SI.PRO. DI BUGLIONE ING.VINCENZO &amp; C. SAS (CF: 00494510076)
</t>
  </si>
  <si>
    <t>MANUTENZIONE SERRAMENTI DR VDA E EX CASERMA MOTTINO - AOSTA</t>
  </si>
  <si>
    <t xml:space="preserve">F.LLI VAIRETTO DI VAIRETTO A. &amp; C. SNC (CF: 00634940076)
</t>
  </si>
  <si>
    <t>F.LLI VAIRETTO DI VAIRETTO A. &amp; C. SNC (CF: 00634940076)</t>
  </si>
  <si>
    <t>NOLEGGIO N. 3 APPARECCHI MULTIFUNZIONE UFFICI AGENTRATE VDA</t>
  </si>
  <si>
    <t xml:space="preserve">XEROX SPA (CF: 00747880151)
</t>
  </si>
  <si>
    <t>XEROX SPA (CF: 00747880151)</t>
  </si>
  <si>
    <t>FORNITURA MASCHERINE FACCIALI IGIENICHE PER IL PERSONALE DEGLI UFFICI AGENTRATE VDA</t>
  </si>
  <si>
    <t xml:space="preserve">PERARIA S.R.L. A SOCIO UNICO (CF: 02503360048)
</t>
  </si>
  <si>
    <t>PERARIA S.R.L. A SOCIO UNICO (CF: 02503360048)</t>
  </si>
  <si>
    <t>fornitura pannelli protettivi plexiglass per front-office uffici regionali</t>
  </si>
  <si>
    <t xml:space="preserve">ALPEAT APPLICAZ. E LAVORAZ. (CF: 00455310011)
</t>
  </si>
  <si>
    <t>ALPEAT APPLICAZ. E LAVORAZ. (CF: 00455310011)</t>
  </si>
  <si>
    <t>interventi sanificazione ad ozono uffici della Regione Valle dâ€™Aosta</t>
  </si>
  <si>
    <t xml:space="preserve">VIERIIN CESARINA SRL (CF: 00469370076)
</t>
  </si>
  <si>
    <t>VIERIIN CESARINA SRL (CF: 00469370076)</t>
  </si>
  <si>
    <t>MANUTENZIONE ANNO 2020 IMPIANTO LINEA VITA TETTO EX CASERMA MOTTINO DI AOSTA</t>
  </si>
  <si>
    <t xml:space="preserve">JOTAZ S.A.S DI JOTAZ SERGIO (CF: 00509500070)
</t>
  </si>
  <si>
    <t>JOTAZ S.A.S DI JOTAZ SERGIO (CF: 00509500070)</t>
  </si>
  <si>
    <t>Sistemazione e pulizia annuale delle zone verdi e del cortile interno dellâ€™immobile ex Caserma Mottino di Aosta, Agenzia delle Entrate</t>
  </si>
  <si>
    <t xml:space="preserve">FLEURS FOLIE SRL (CF: 01212890071)
</t>
  </si>
  <si>
    <t>FLEURS FOLIE SRL (CF: 01212890071)</t>
  </si>
  <si>
    <t>FORNITURA MASCHERINE FACCIALI IGIENICHE E GUANTI PER IL PERSONALE DEGLI UFFICI AGENTRATE VDA</t>
  </si>
  <si>
    <t xml:space="preserve">L10 TRADING SRL (CF: 07999900967)
</t>
  </si>
  <si>
    <t>L10 TRADING SRL (CF: 07999900967)</t>
  </si>
  <si>
    <t>MANUTENZIONE NON  PROGRAMMATA IMPIANTO ANTINCENDIO EX CASERMA MOTTINO AOSTA</t>
  </si>
  <si>
    <t xml:space="preserve">VAMA SCRL (CF: 00493460075)
</t>
  </si>
  <si>
    <t>VAMA SCRL (CF: 00493460075)</t>
  </si>
  <si>
    <t>CONTRATTO ESECUTIVO SERVIZIO APERTURA E CHIUSURA UFFICI</t>
  </si>
  <si>
    <t xml:space="preserve">ALL SYSTEM SPA (CF: 01579830025)
</t>
  </si>
  <si>
    <t>ALL SYSTEM SPA (CF: 01579830025)</t>
  </si>
  <si>
    <t>FORNITURA E INSTALLAZIONE TERMO SCANNER DA PARETE</t>
  </si>
  <si>
    <t xml:space="preserve">TELKA DI ZERBETTO MASSIMILIANO (CF: ZRBMSM82S03B777C)
</t>
  </si>
  <si>
    <t>TELKA DI ZERBETTO MASSIMILIANO (CF: ZRBMSM82S03B777C)</t>
  </si>
  <si>
    <t>FORNITURA VISIERE PROTETTIVE</t>
  </si>
  <si>
    <t xml:space="preserve">M.T.C. DI MASSARI ALESSANDRO (CF: 00729740019)
</t>
  </si>
  <si>
    <t>M.T.C. DI MASSARI ALESSANDRO (CF: 00729740019)</t>
  </si>
  <si>
    <t>MATERASSO MATRIMONIALE ALLOGGIO DI SERVIZIO DIREZIONE REGIONALE VALLE D'AOSTA</t>
  </si>
  <si>
    <t xml:space="preserve">BRUNO TEX 2 S.R.L. (CF: 00160470076)
</t>
  </si>
  <si>
    <t>BRUNO TEX 2 S.R.L. (CF: 00160470076)</t>
  </si>
  <si>
    <t>FORNITURA MASCHERINE FACCIALI CHIRURGICHE PER IL PERSONALE UFFICI AGENTRATE VDA</t>
  </si>
  <si>
    <t xml:space="preserve">POLONORD ADESTE (CF: 02052230394)
</t>
  </si>
  <si>
    <t>POLONORD ADESTE (CF: 02052230394)</t>
  </si>
  <si>
    <t>CORSI DI FORMAZIONE E AGGIORNAMENTO RSPP/ASPP UFFICI AG. ENTRATE - DR VDA</t>
  </si>
  <si>
    <t xml:space="preserve">TORINO LUBE S.R.L. SIGLABILE T.L. S.R.L. (CF: 09826900012)
</t>
  </si>
  <si>
    <t>TORINO LUBE S.R.L. SIGLABILE T.L. S.R.L. (CF: 09826900012)</t>
  </si>
  <si>
    <t>SERVIZIO SGOMBERO NEVE PRESSO IMMOBILE DEMANIALE EX CASERMA "MOTTINO" - AOSTA - STAGIONE 2020/2021</t>
  </si>
  <si>
    <t xml:space="preserve">"AZIENDA AGRICOLA IL FARRO " DI LUCHINO AUGUSTA (CF: LCHGST58D47G526P)
"COGIBIT" S.R.L. (CF: 03120660042)
A.C.M DI ANZALONE MAURIZIO (CF: NZLMRZ78T23A479X)
IMPRESA FORESTALE VAL GALLENCA DI CATTARELLO DAVIDE (CF: CTTDVD90D20E379U)
REPETTO GIACOMO (CF: RPTGCM66R13B282M)
</t>
  </si>
  <si>
    <t>IMPRESA FORESTALE VAL GALLENCA DI CATTARELLO DAVIDE (CF: CTTDVD90D20E379U)</t>
  </si>
  <si>
    <t>MANUTENZIONE IMPIANTI ANTINCENDIO UFFICI REGIONE VALLE D'AOSTA AGENZIA DELLE ENTRATE DAL 01/03/2020 AL 28/02/2021</t>
  </si>
  <si>
    <t>SERVIZIO SORVEGLIANZA SANITARIA E VISITE MEDICHE ANNO 2021 DR VDA AGENTRATE</t>
  </si>
  <si>
    <t xml:space="preserve">SINTESI SANITA SRL (CF: 14530191007)
</t>
  </si>
  <si>
    <t>SINTESI SANITA SRL (CF: 14530191007)</t>
  </si>
  <si>
    <t>FORNITURA BUONI PASTO VDA 01.02.2021-31.01.2023</t>
  </si>
  <si>
    <t xml:space="preserve">DAY RISTOSERVICE S.P.A. (CF: 03543000370)
</t>
  </si>
  <si>
    <t>DAY RISTOSERVICE S.P.A. (CF: 03543000370)</t>
  </si>
  <si>
    <t>FORNITURA CARTA IN RISME UFFICI AGENTRATE VDA 2020</t>
  </si>
  <si>
    <t xml:space="preserve">ATHA OFFICE (CF: 09649270015)
CARTO COPY SERVICE (CF: 04864781002)
ICR - SOCIETA' PER AZIONI (CF: 05466391009)
SI.EL.CO SRL (CF: 00614130128)
TECNOLOGIE SRL (CF: 04178600237)
</t>
  </si>
  <si>
    <t>CARTO COPY SERVICE (CF: 04864781002)</t>
  </si>
  <si>
    <t>IMPERMEABILIZZAZIONE GUAINA STRUTT. METALL.INGR. EX MOTTINO AOSTA - RECESSO CONTRATTO PROT.413 - 08.01.2021</t>
  </si>
  <si>
    <t xml:space="preserve">GVS COSTRUZIONI DI GIOVINAZZO &amp; C. SNC (CF: 01154420077)
</t>
  </si>
  <si>
    <t>GVS COSTRUZIONI DI GIOVINAZZO &amp; C. SNC (CF: 01154420077)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</si>
</sst>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"61522082A6"</f>
        <v>61522082A6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42156</v>
      </c>
      <c r="J3" s="2">
        <v>42521</v>
      </c>
      <c r="K3">
        <v>22081.94</v>
      </c>
    </row>
    <row r="4" spans="1:11" x14ac:dyDescent="0.25">
      <c r="A4" t="str">
        <f>"ZBB19A25D1"</f>
        <v>ZBB19A25D1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100</v>
      </c>
      <c r="I4" s="2">
        <v>42394</v>
      </c>
      <c r="J4" s="2">
        <v>42422</v>
      </c>
      <c r="K4">
        <v>100</v>
      </c>
    </row>
    <row r="5" spans="1:11" x14ac:dyDescent="0.25">
      <c r="A5" t="str">
        <f>"6691789EF6"</f>
        <v>6691789EF6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145483.75</v>
      </c>
      <c r="I5" s="2">
        <v>42141</v>
      </c>
      <c r="J5" s="2">
        <v>43863</v>
      </c>
      <c r="K5">
        <v>62034.95</v>
      </c>
    </row>
    <row r="6" spans="1:11" x14ac:dyDescent="0.25">
      <c r="A6" t="str">
        <f>"67389093A1"</f>
        <v>67389093A1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228298.63</v>
      </c>
      <c r="I6" s="2">
        <v>42549</v>
      </c>
      <c r="J6" s="2">
        <v>43852</v>
      </c>
      <c r="K6">
        <v>124904.47</v>
      </c>
    </row>
    <row r="7" spans="1:11" x14ac:dyDescent="0.25">
      <c r="A7" t="str">
        <f>"Z531A465F4"</f>
        <v>Z531A465F4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78.5</v>
      </c>
      <c r="I7" s="2">
        <v>42537</v>
      </c>
      <c r="J7" s="2">
        <v>42537</v>
      </c>
      <c r="K7">
        <v>76.099999999999994</v>
      </c>
    </row>
    <row r="8" spans="1:11" x14ac:dyDescent="0.25">
      <c r="A8" t="str">
        <f>"Z2B1D94C31"</f>
        <v>Z2B1D94C31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10800</v>
      </c>
      <c r="I8" s="2">
        <v>42822</v>
      </c>
      <c r="J8" s="2">
        <v>44647</v>
      </c>
      <c r="K8">
        <v>7540.11</v>
      </c>
    </row>
    <row r="9" spans="1:11" x14ac:dyDescent="0.25">
      <c r="A9" t="str">
        <f>"ZC11D03D9D"</f>
        <v>ZC11D03D9D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15732.8</v>
      </c>
      <c r="I9" s="2">
        <v>42826</v>
      </c>
      <c r="J9" s="2">
        <v>43921</v>
      </c>
      <c r="K9">
        <v>11990.15</v>
      </c>
    </row>
    <row r="10" spans="1:11" x14ac:dyDescent="0.25">
      <c r="A10" t="str">
        <f>"7314724D30"</f>
        <v>7314724D30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225688.32000000001</v>
      </c>
      <c r="I10" s="2">
        <v>43132</v>
      </c>
      <c r="J10" s="2">
        <v>44227</v>
      </c>
      <c r="K10">
        <v>185956.8</v>
      </c>
    </row>
    <row r="11" spans="1:11" x14ac:dyDescent="0.25">
      <c r="A11" t="str">
        <f>"Z1A247301F"</f>
        <v>Z1A247301F</v>
      </c>
      <c r="B11" t="str">
        <f t="shared" si="0"/>
        <v>06363391001</v>
      </c>
      <c r="C11" t="s">
        <v>16</v>
      </c>
      <c r="D11" t="s">
        <v>43</v>
      </c>
      <c r="E11" t="s">
        <v>22</v>
      </c>
      <c r="F11" s="1" t="s">
        <v>44</v>
      </c>
      <c r="G11" t="s">
        <v>45</v>
      </c>
      <c r="H11">
        <v>5000</v>
      </c>
      <c r="I11" s="2">
        <v>43363</v>
      </c>
      <c r="J11" s="2">
        <v>43465</v>
      </c>
      <c r="K11">
        <v>1879.38</v>
      </c>
    </row>
    <row r="12" spans="1:11" x14ac:dyDescent="0.25">
      <c r="A12" t="str">
        <f>"Z6725D5D33"</f>
        <v>Z6725D5D33</v>
      </c>
      <c r="B12" t="str">
        <f t="shared" si="0"/>
        <v>06363391001</v>
      </c>
      <c r="C12" t="s">
        <v>16</v>
      </c>
      <c r="D12" t="s">
        <v>46</v>
      </c>
      <c r="E12" t="s">
        <v>47</v>
      </c>
      <c r="F12" s="1" t="s">
        <v>48</v>
      </c>
      <c r="G12" t="s">
        <v>49</v>
      </c>
      <c r="H12">
        <v>12250</v>
      </c>
      <c r="I12" s="2">
        <v>43466</v>
      </c>
      <c r="J12" s="2">
        <v>43890</v>
      </c>
      <c r="K12">
        <v>12250</v>
      </c>
    </row>
    <row r="13" spans="1:11" x14ac:dyDescent="0.25">
      <c r="A13" t="str">
        <f>"Z0F25CA4AF"</f>
        <v>Z0F25CA4AF</v>
      </c>
      <c r="B13" t="str">
        <f t="shared" si="0"/>
        <v>06363391001</v>
      </c>
      <c r="C13" t="s">
        <v>16</v>
      </c>
      <c r="D13" t="s">
        <v>50</v>
      </c>
      <c r="E13" t="s">
        <v>22</v>
      </c>
      <c r="F13" s="1" t="s">
        <v>51</v>
      </c>
      <c r="G13" t="s">
        <v>49</v>
      </c>
      <c r="H13">
        <v>6106.19</v>
      </c>
      <c r="I13" s="2">
        <v>43466</v>
      </c>
      <c r="J13" s="2">
        <v>43890</v>
      </c>
      <c r="K13">
        <v>6106.17</v>
      </c>
    </row>
    <row r="14" spans="1:11" x14ac:dyDescent="0.25">
      <c r="A14" t="str">
        <f>"ZDF25E72A9"</f>
        <v>ZDF25E72A9</v>
      </c>
      <c r="B14" t="str">
        <f t="shared" si="0"/>
        <v>06363391001</v>
      </c>
      <c r="C14" t="s">
        <v>16</v>
      </c>
      <c r="D14" t="s">
        <v>52</v>
      </c>
      <c r="E14" t="s">
        <v>47</v>
      </c>
      <c r="F14" s="1" t="s">
        <v>53</v>
      </c>
      <c r="G14" t="s">
        <v>49</v>
      </c>
      <c r="H14">
        <v>5737.66</v>
      </c>
      <c r="I14" s="2">
        <v>43466</v>
      </c>
      <c r="J14" s="2">
        <v>43890</v>
      </c>
      <c r="K14">
        <v>5737.62</v>
      </c>
    </row>
    <row r="15" spans="1:11" x14ac:dyDescent="0.25">
      <c r="A15" t="str">
        <f>"ZBF25E246C"</f>
        <v>ZBF25E246C</v>
      </c>
      <c r="B15" t="str">
        <f t="shared" si="0"/>
        <v>06363391001</v>
      </c>
      <c r="C15" t="s">
        <v>16</v>
      </c>
      <c r="D15" t="s">
        <v>54</v>
      </c>
      <c r="E15" t="s">
        <v>47</v>
      </c>
      <c r="F15" s="1" t="s">
        <v>55</v>
      </c>
      <c r="G15" t="s">
        <v>56</v>
      </c>
      <c r="H15">
        <v>1691.66</v>
      </c>
      <c r="I15" s="2">
        <v>43466</v>
      </c>
      <c r="J15" s="2">
        <v>43890</v>
      </c>
      <c r="K15">
        <v>1691.66</v>
      </c>
    </row>
    <row r="16" spans="1:11" x14ac:dyDescent="0.25">
      <c r="A16" t="str">
        <f>"ZA227177E5"</f>
        <v>ZA227177E5</v>
      </c>
      <c r="B16" t="str">
        <f t="shared" si="0"/>
        <v>06363391001</v>
      </c>
      <c r="C16" t="s">
        <v>16</v>
      </c>
      <c r="D16" t="s">
        <v>57</v>
      </c>
      <c r="E16" t="s">
        <v>18</v>
      </c>
      <c r="F16" s="1" t="s">
        <v>58</v>
      </c>
      <c r="G16" t="s">
        <v>59</v>
      </c>
      <c r="H16">
        <v>0</v>
      </c>
      <c r="I16" s="2">
        <v>43586</v>
      </c>
      <c r="J16" s="2">
        <v>43951</v>
      </c>
      <c r="K16">
        <v>33278.29</v>
      </c>
    </row>
    <row r="17" spans="1:11" x14ac:dyDescent="0.25">
      <c r="A17" t="str">
        <f>"ZE029B08F7"</f>
        <v>ZE029B08F7</v>
      </c>
      <c r="B17" t="str">
        <f t="shared" si="0"/>
        <v>06363391001</v>
      </c>
      <c r="C17" t="s">
        <v>16</v>
      </c>
      <c r="D17" t="s">
        <v>60</v>
      </c>
      <c r="E17" t="s">
        <v>22</v>
      </c>
      <c r="F17" s="1" t="s">
        <v>61</v>
      </c>
      <c r="G17" t="s">
        <v>62</v>
      </c>
      <c r="H17">
        <v>3310</v>
      </c>
      <c r="I17" s="2">
        <v>43745</v>
      </c>
      <c r="J17" s="2">
        <v>43749</v>
      </c>
      <c r="K17">
        <v>3310</v>
      </c>
    </row>
    <row r="18" spans="1:11" x14ac:dyDescent="0.25">
      <c r="A18" t="str">
        <f>"Z262A66CC0"</f>
        <v>Z262A66CC0</v>
      </c>
      <c r="B18" t="str">
        <f t="shared" si="0"/>
        <v>06363391001</v>
      </c>
      <c r="C18" t="s">
        <v>16</v>
      </c>
      <c r="D18" t="s">
        <v>63</v>
      </c>
      <c r="E18" t="s">
        <v>22</v>
      </c>
      <c r="F18" s="1" t="s">
        <v>64</v>
      </c>
      <c r="G18" t="s">
        <v>65</v>
      </c>
      <c r="H18">
        <v>3069</v>
      </c>
      <c r="I18" s="2">
        <v>43787</v>
      </c>
      <c r="J18" s="2">
        <v>43830</v>
      </c>
      <c r="K18">
        <v>3069</v>
      </c>
    </row>
    <row r="19" spans="1:11" x14ac:dyDescent="0.25">
      <c r="A19" t="str">
        <f>"0000000000"</f>
        <v>0000000000</v>
      </c>
      <c r="B19" t="str">
        <f t="shared" si="0"/>
        <v>06363391001</v>
      </c>
      <c r="C19" t="s">
        <v>16</v>
      </c>
      <c r="D19" t="s">
        <v>66</v>
      </c>
      <c r="E19" t="s">
        <v>22</v>
      </c>
      <c r="F19" s="1" t="s">
        <v>67</v>
      </c>
      <c r="G19" t="s">
        <v>68</v>
      </c>
      <c r="H19">
        <v>0</v>
      </c>
      <c r="I19" s="2">
        <v>43784</v>
      </c>
      <c r="K19">
        <v>150</v>
      </c>
    </row>
    <row r="20" spans="1:11" x14ac:dyDescent="0.25">
      <c r="A20" t="str">
        <f>"Z4A2A54878"</f>
        <v>Z4A2A54878</v>
      </c>
      <c r="B20" t="str">
        <f t="shared" si="0"/>
        <v>06363391001</v>
      </c>
      <c r="C20" t="s">
        <v>16</v>
      </c>
      <c r="D20" t="s">
        <v>69</v>
      </c>
      <c r="E20" t="s">
        <v>22</v>
      </c>
      <c r="F20" s="1" t="s">
        <v>70</v>
      </c>
      <c r="G20" t="s">
        <v>71</v>
      </c>
      <c r="H20">
        <v>910.8</v>
      </c>
      <c r="I20" s="2">
        <v>43787</v>
      </c>
      <c r="J20" s="2">
        <v>43830</v>
      </c>
      <c r="K20">
        <v>910.8</v>
      </c>
    </row>
    <row r="21" spans="1:11" x14ac:dyDescent="0.25">
      <c r="A21" t="str">
        <f>"Z232A68088"</f>
        <v>Z232A68088</v>
      </c>
      <c r="B21" t="str">
        <f t="shared" si="0"/>
        <v>06363391001</v>
      </c>
      <c r="C21" t="s">
        <v>16</v>
      </c>
      <c r="D21" t="s">
        <v>72</v>
      </c>
      <c r="E21" t="s">
        <v>47</v>
      </c>
      <c r="F21" s="1" t="s">
        <v>73</v>
      </c>
      <c r="G21" t="s">
        <v>74</v>
      </c>
      <c r="H21">
        <v>1846.83</v>
      </c>
      <c r="I21" s="2">
        <v>43811</v>
      </c>
      <c r="J21" s="2">
        <v>43861</v>
      </c>
      <c r="K21">
        <v>1846.82</v>
      </c>
    </row>
    <row r="22" spans="1:11" x14ac:dyDescent="0.25">
      <c r="A22" t="str">
        <f>"ZF62A4D317"</f>
        <v>ZF62A4D317</v>
      </c>
      <c r="B22" t="str">
        <f t="shared" si="0"/>
        <v>06363391001</v>
      </c>
      <c r="C22" t="s">
        <v>16</v>
      </c>
      <c r="D22" t="s">
        <v>75</v>
      </c>
      <c r="E22" t="s">
        <v>47</v>
      </c>
      <c r="F22" s="1" t="s">
        <v>76</v>
      </c>
      <c r="G22" t="s">
        <v>77</v>
      </c>
      <c r="H22">
        <v>1879</v>
      </c>
      <c r="I22" s="2">
        <v>43800</v>
      </c>
      <c r="J22" s="2">
        <v>43921</v>
      </c>
      <c r="K22">
        <v>1665.93</v>
      </c>
    </row>
    <row r="23" spans="1:11" x14ac:dyDescent="0.25">
      <c r="A23" t="str">
        <f>"Z772AF3C17"</f>
        <v>Z772AF3C17</v>
      </c>
      <c r="B23" t="str">
        <f t="shared" si="0"/>
        <v>06363391001</v>
      </c>
      <c r="C23" t="s">
        <v>16</v>
      </c>
      <c r="D23" t="s">
        <v>78</v>
      </c>
      <c r="E23" t="s">
        <v>22</v>
      </c>
      <c r="F23" s="1" t="s">
        <v>79</v>
      </c>
      <c r="G23" t="s">
        <v>80</v>
      </c>
      <c r="H23">
        <v>4258.74</v>
      </c>
      <c r="I23" s="2">
        <v>43831</v>
      </c>
      <c r="J23" s="2">
        <v>44196</v>
      </c>
      <c r="K23">
        <v>3031.72</v>
      </c>
    </row>
    <row r="24" spans="1:11" x14ac:dyDescent="0.25">
      <c r="A24" t="str">
        <f>"ZE525A2154"</f>
        <v>ZE525A2154</v>
      </c>
      <c r="B24" t="str">
        <f t="shared" si="0"/>
        <v>06363391001</v>
      </c>
      <c r="C24" t="s">
        <v>16</v>
      </c>
      <c r="D24" t="s">
        <v>81</v>
      </c>
      <c r="E24" t="s">
        <v>22</v>
      </c>
      <c r="F24" s="1" t="s">
        <v>82</v>
      </c>
      <c r="G24" t="s">
        <v>83</v>
      </c>
      <c r="H24">
        <v>76.400000000000006</v>
      </c>
      <c r="I24" s="2">
        <v>43412</v>
      </c>
      <c r="J24" s="2">
        <v>43465</v>
      </c>
      <c r="K24">
        <v>76.400000000000006</v>
      </c>
    </row>
    <row r="25" spans="1:11" x14ac:dyDescent="0.25">
      <c r="A25" t="str">
        <f>"Z7225C390B"</f>
        <v>Z7225C390B</v>
      </c>
      <c r="B25" t="str">
        <f t="shared" si="0"/>
        <v>06363391001</v>
      </c>
      <c r="C25" t="s">
        <v>16</v>
      </c>
      <c r="D25" t="s">
        <v>84</v>
      </c>
      <c r="E25" t="s">
        <v>22</v>
      </c>
      <c r="F25" s="1" t="s">
        <v>85</v>
      </c>
      <c r="G25" t="s">
        <v>86</v>
      </c>
      <c r="H25">
        <v>780</v>
      </c>
      <c r="I25" s="2">
        <v>43435</v>
      </c>
      <c r="J25" s="2">
        <v>43435</v>
      </c>
      <c r="K25">
        <v>780</v>
      </c>
    </row>
    <row r="26" spans="1:11" x14ac:dyDescent="0.25">
      <c r="A26" t="str">
        <f>"ZE32487ACA"</f>
        <v>ZE32487ACA</v>
      </c>
      <c r="B26" t="str">
        <f t="shared" si="0"/>
        <v>06363391001</v>
      </c>
      <c r="C26" t="s">
        <v>16</v>
      </c>
      <c r="D26" t="s">
        <v>87</v>
      </c>
      <c r="E26" t="s">
        <v>22</v>
      </c>
      <c r="F26" s="1" t="s">
        <v>70</v>
      </c>
      <c r="G26" t="s">
        <v>71</v>
      </c>
      <c r="H26">
        <v>4176</v>
      </c>
      <c r="I26" s="2">
        <v>43434</v>
      </c>
      <c r="J26" s="2">
        <v>43465</v>
      </c>
      <c r="K26">
        <v>4176</v>
      </c>
    </row>
    <row r="27" spans="1:11" x14ac:dyDescent="0.25">
      <c r="A27" t="str">
        <f>"Z252C0875B"</f>
        <v>Z252C0875B</v>
      </c>
      <c r="B27" t="str">
        <f t="shared" si="0"/>
        <v>06363391001</v>
      </c>
      <c r="C27" t="s">
        <v>16</v>
      </c>
      <c r="D27" t="s">
        <v>88</v>
      </c>
      <c r="E27" t="s">
        <v>18</v>
      </c>
      <c r="F27" s="1" t="s">
        <v>58</v>
      </c>
      <c r="G27" t="s">
        <v>59</v>
      </c>
      <c r="H27">
        <v>0</v>
      </c>
      <c r="I27" s="2">
        <v>43952</v>
      </c>
      <c r="J27" s="2">
        <v>44316</v>
      </c>
      <c r="K27">
        <v>12507.3</v>
      </c>
    </row>
    <row r="28" spans="1:11" x14ac:dyDescent="0.25">
      <c r="A28" t="str">
        <f>"Z172C57C3B"</f>
        <v>Z172C57C3B</v>
      </c>
      <c r="B28" t="str">
        <f t="shared" si="0"/>
        <v>06363391001</v>
      </c>
      <c r="C28" t="s">
        <v>16</v>
      </c>
      <c r="D28" t="s">
        <v>89</v>
      </c>
      <c r="E28" t="s">
        <v>22</v>
      </c>
      <c r="F28" s="1" t="s">
        <v>90</v>
      </c>
      <c r="G28" t="s">
        <v>91</v>
      </c>
      <c r="H28">
        <v>995</v>
      </c>
      <c r="I28" s="2">
        <v>43900</v>
      </c>
      <c r="J28" s="2">
        <v>43900</v>
      </c>
      <c r="K28">
        <v>995</v>
      </c>
    </row>
    <row r="29" spans="1:11" x14ac:dyDescent="0.25">
      <c r="A29" t="str">
        <f>"Z9B2BB5B2C"</f>
        <v>Z9B2BB5B2C</v>
      </c>
      <c r="B29" t="str">
        <f t="shared" si="0"/>
        <v>06363391001</v>
      </c>
      <c r="C29" t="s">
        <v>16</v>
      </c>
      <c r="D29" t="s">
        <v>92</v>
      </c>
      <c r="E29" t="s">
        <v>47</v>
      </c>
      <c r="F29" s="1" t="s">
        <v>93</v>
      </c>
      <c r="G29" t="s">
        <v>94</v>
      </c>
      <c r="H29">
        <v>8761.11</v>
      </c>
      <c r="I29" s="2">
        <v>43891</v>
      </c>
      <c r="J29" s="2">
        <v>44255</v>
      </c>
      <c r="K29">
        <v>0</v>
      </c>
    </row>
    <row r="30" spans="1:11" x14ac:dyDescent="0.25">
      <c r="A30" t="str">
        <f>"Z092BB5B0A"</f>
        <v>Z092BB5B0A</v>
      </c>
      <c r="B30" t="str">
        <f t="shared" si="0"/>
        <v>06363391001</v>
      </c>
      <c r="C30" t="s">
        <v>16</v>
      </c>
      <c r="D30" t="s">
        <v>95</v>
      </c>
      <c r="E30" t="s">
        <v>22</v>
      </c>
      <c r="F30" s="1" t="s">
        <v>51</v>
      </c>
      <c r="G30" t="s">
        <v>49</v>
      </c>
      <c r="H30">
        <v>10997</v>
      </c>
      <c r="I30" s="2">
        <v>43892</v>
      </c>
      <c r="J30" s="2">
        <v>44255</v>
      </c>
      <c r="K30">
        <v>4693.5</v>
      </c>
    </row>
    <row r="31" spans="1:11" x14ac:dyDescent="0.25">
      <c r="A31" t="str">
        <f>"Z0E2BB5A6D"</f>
        <v>Z0E2BB5A6D</v>
      </c>
      <c r="B31" t="str">
        <f t="shared" si="0"/>
        <v>06363391001</v>
      </c>
      <c r="C31" t="s">
        <v>16</v>
      </c>
      <c r="D31" t="s">
        <v>96</v>
      </c>
      <c r="E31" t="s">
        <v>47</v>
      </c>
      <c r="F31" s="1" t="s">
        <v>93</v>
      </c>
      <c r="G31" t="s">
        <v>94</v>
      </c>
      <c r="H31">
        <v>4602.5</v>
      </c>
      <c r="I31" s="2">
        <v>43891</v>
      </c>
      <c r="J31" s="2">
        <v>44255</v>
      </c>
      <c r="K31">
        <v>0</v>
      </c>
    </row>
    <row r="32" spans="1:11" x14ac:dyDescent="0.25">
      <c r="A32" t="str">
        <f>"Z4A2BB5AE9"</f>
        <v>Z4A2BB5AE9</v>
      </c>
      <c r="B32" t="str">
        <f t="shared" si="0"/>
        <v>06363391001</v>
      </c>
      <c r="C32" t="s">
        <v>16</v>
      </c>
      <c r="D32" t="s">
        <v>97</v>
      </c>
      <c r="E32" t="s">
        <v>47</v>
      </c>
      <c r="F32" s="1" t="s">
        <v>98</v>
      </c>
      <c r="G32" t="s">
        <v>99</v>
      </c>
      <c r="H32">
        <v>1811.4</v>
      </c>
      <c r="I32" s="2">
        <v>43901</v>
      </c>
      <c r="J32" s="2">
        <v>44479</v>
      </c>
      <c r="K32">
        <v>1421.76</v>
      </c>
    </row>
    <row r="33" spans="1:11" x14ac:dyDescent="0.25">
      <c r="A33" t="str">
        <f>"ZAD2C68435"</f>
        <v>ZAD2C68435</v>
      </c>
      <c r="B33" t="str">
        <f t="shared" si="0"/>
        <v>06363391001</v>
      </c>
      <c r="C33" t="s">
        <v>16</v>
      </c>
      <c r="D33" t="s">
        <v>100</v>
      </c>
      <c r="E33" t="s">
        <v>22</v>
      </c>
      <c r="F33" s="1" t="s">
        <v>101</v>
      </c>
      <c r="G33" t="s">
        <v>102</v>
      </c>
      <c r="H33">
        <v>416</v>
      </c>
      <c r="I33" s="2">
        <v>43902</v>
      </c>
      <c r="J33" s="2">
        <v>43903</v>
      </c>
      <c r="K33">
        <v>416</v>
      </c>
    </row>
    <row r="34" spans="1:11" x14ac:dyDescent="0.25">
      <c r="A34" t="str">
        <f>"Z212B794E2"</f>
        <v>Z212B794E2</v>
      </c>
      <c r="B34" t="str">
        <f t="shared" si="0"/>
        <v>06363391001</v>
      </c>
      <c r="C34" t="s">
        <v>16</v>
      </c>
      <c r="D34" t="s">
        <v>103</v>
      </c>
      <c r="E34" t="s">
        <v>22</v>
      </c>
      <c r="F34" s="1" t="s">
        <v>104</v>
      </c>
      <c r="G34" t="s">
        <v>94</v>
      </c>
      <c r="H34">
        <v>739.39</v>
      </c>
      <c r="I34" s="2">
        <v>43843</v>
      </c>
      <c r="J34" s="2">
        <v>43845</v>
      </c>
      <c r="K34">
        <v>739.39</v>
      </c>
    </row>
    <row r="35" spans="1:11" x14ac:dyDescent="0.25">
      <c r="A35" t="str">
        <f>"Z562B34C4C"</f>
        <v>Z562B34C4C</v>
      </c>
      <c r="B35" t="str">
        <f t="shared" ref="B35:B56" si="1">"06363391001"</f>
        <v>06363391001</v>
      </c>
      <c r="C35" t="s">
        <v>16</v>
      </c>
      <c r="D35" t="s">
        <v>105</v>
      </c>
      <c r="E35" t="s">
        <v>22</v>
      </c>
      <c r="F35" s="1" t="s">
        <v>106</v>
      </c>
      <c r="G35" t="s">
        <v>107</v>
      </c>
      <c r="H35">
        <v>470</v>
      </c>
      <c r="I35" s="2">
        <v>43838</v>
      </c>
      <c r="J35" s="2">
        <v>43845</v>
      </c>
      <c r="K35">
        <v>470</v>
      </c>
    </row>
    <row r="36" spans="1:11" x14ac:dyDescent="0.25">
      <c r="A36" t="str">
        <f>"Z77198D6CC"</f>
        <v>Z77198D6CC</v>
      </c>
      <c r="B36" t="str">
        <f t="shared" si="1"/>
        <v>06363391001</v>
      </c>
      <c r="C36" t="s">
        <v>16</v>
      </c>
      <c r="D36" t="s">
        <v>108</v>
      </c>
      <c r="E36" t="s">
        <v>18</v>
      </c>
      <c r="F36" s="1" t="s">
        <v>109</v>
      </c>
      <c r="G36" t="s">
        <v>110</v>
      </c>
      <c r="H36">
        <v>16009.2</v>
      </c>
      <c r="I36" s="2">
        <v>42544</v>
      </c>
      <c r="J36" s="2">
        <v>44369</v>
      </c>
      <c r="K36">
        <v>13607.82</v>
      </c>
    </row>
    <row r="37" spans="1:11" x14ac:dyDescent="0.25">
      <c r="A37" t="str">
        <f>"ZD02CA1B84"</f>
        <v>ZD02CA1B84</v>
      </c>
      <c r="B37" t="str">
        <f t="shared" si="1"/>
        <v>06363391001</v>
      </c>
      <c r="C37" t="s">
        <v>16</v>
      </c>
      <c r="D37" t="s">
        <v>111</v>
      </c>
      <c r="E37" t="s">
        <v>22</v>
      </c>
      <c r="F37" s="1" t="s">
        <v>112</v>
      </c>
      <c r="G37" t="s">
        <v>113</v>
      </c>
      <c r="H37">
        <v>1515</v>
      </c>
      <c r="I37" s="2">
        <v>43943</v>
      </c>
      <c r="J37" s="2">
        <v>43943</v>
      </c>
      <c r="K37">
        <v>1515</v>
      </c>
    </row>
    <row r="38" spans="1:11" x14ac:dyDescent="0.25">
      <c r="A38" t="str">
        <f>"ZAB2CD94A2"</f>
        <v>ZAB2CD94A2</v>
      </c>
      <c r="B38" t="str">
        <f t="shared" si="1"/>
        <v>06363391001</v>
      </c>
      <c r="C38" t="s">
        <v>16</v>
      </c>
      <c r="D38" t="s">
        <v>114</v>
      </c>
      <c r="E38" t="s">
        <v>22</v>
      </c>
      <c r="F38" s="1" t="s">
        <v>115</v>
      </c>
      <c r="G38" t="s">
        <v>116</v>
      </c>
      <c r="H38">
        <v>2250</v>
      </c>
      <c r="I38" s="2">
        <v>43958</v>
      </c>
      <c r="J38" s="2">
        <v>43971</v>
      </c>
      <c r="K38">
        <v>2250</v>
      </c>
    </row>
    <row r="39" spans="1:11" x14ac:dyDescent="0.25">
      <c r="A39" t="str">
        <f>"ZD22C87B5B"</f>
        <v>ZD22C87B5B</v>
      </c>
      <c r="B39" t="str">
        <f t="shared" si="1"/>
        <v>06363391001</v>
      </c>
      <c r="C39" t="s">
        <v>16</v>
      </c>
      <c r="D39" t="s">
        <v>117</v>
      </c>
      <c r="E39" t="s">
        <v>22</v>
      </c>
      <c r="F39" s="1" t="s">
        <v>118</v>
      </c>
      <c r="G39" t="s">
        <v>119</v>
      </c>
      <c r="H39">
        <v>9780</v>
      </c>
      <c r="I39" s="2">
        <v>43921</v>
      </c>
      <c r="J39" s="2">
        <v>43924</v>
      </c>
      <c r="K39">
        <v>9780</v>
      </c>
    </row>
    <row r="40" spans="1:11" x14ac:dyDescent="0.25">
      <c r="A40" t="str">
        <f>"ZC82CFD22E"</f>
        <v>ZC82CFD22E</v>
      </c>
      <c r="B40" t="str">
        <f t="shared" si="1"/>
        <v>06363391001</v>
      </c>
      <c r="C40" t="s">
        <v>16</v>
      </c>
      <c r="D40" t="s">
        <v>120</v>
      </c>
      <c r="E40" t="s">
        <v>22</v>
      </c>
      <c r="F40" s="1" t="s">
        <v>121</v>
      </c>
      <c r="G40" t="s">
        <v>122</v>
      </c>
      <c r="H40">
        <v>200</v>
      </c>
      <c r="I40" s="2">
        <v>43976</v>
      </c>
      <c r="J40" s="2">
        <v>43976</v>
      </c>
      <c r="K40">
        <v>200</v>
      </c>
    </row>
    <row r="41" spans="1:11" x14ac:dyDescent="0.25">
      <c r="A41" t="str">
        <f>"ZD32D4CEC6"</f>
        <v>ZD32D4CEC6</v>
      </c>
      <c r="B41" t="str">
        <f t="shared" si="1"/>
        <v>06363391001</v>
      </c>
      <c r="C41" t="s">
        <v>16</v>
      </c>
      <c r="D41" t="s">
        <v>123</v>
      </c>
      <c r="E41" t="s">
        <v>22</v>
      </c>
      <c r="F41" s="1" t="s">
        <v>124</v>
      </c>
      <c r="G41" t="s">
        <v>125</v>
      </c>
      <c r="H41">
        <v>900</v>
      </c>
      <c r="I41" s="2">
        <v>44015</v>
      </c>
      <c r="J41" s="2">
        <v>44018</v>
      </c>
      <c r="K41">
        <v>900</v>
      </c>
    </row>
    <row r="42" spans="1:11" x14ac:dyDescent="0.25">
      <c r="A42" t="str">
        <f>"Z1F2CBAED3"</f>
        <v>Z1F2CBAED3</v>
      </c>
      <c r="B42" t="str">
        <f t="shared" si="1"/>
        <v>06363391001</v>
      </c>
      <c r="C42" t="s">
        <v>16</v>
      </c>
      <c r="D42" t="s">
        <v>126</v>
      </c>
      <c r="E42" t="s">
        <v>22</v>
      </c>
      <c r="F42" s="1" t="s">
        <v>127</v>
      </c>
      <c r="G42" t="s">
        <v>128</v>
      </c>
      <c r="H42">
        <v>2544.8000000000002</v>
      </c>
      <c r="I42" s="2">
        <v>43992</v>
      </c>
      <c r="J42" s="2">
        <v>43992</v>
      </c>
      <c r="K42">
        <v>2515</v>
      </c>
    </row>
    <row r="43" spans="1:11" x14ac:dyDescent="0.25">
      <c r="A43" t="str">
        <f>"ZD72DD7F8E"</f>
        <v>ZD72DD7F8E</v>
      </c>
      <c r="B43" t="str">
        <f t="shared" si="1"/>
        <v>06363391001</v>
      </c>
      <c r="C43" t="s">
        <v>16</v>
      </c>
      <c r="D43" t="s">
        <v>129</v>
      </c>
      <c r="E43" t="s">
        <v>22</v>
      </c>
      <c r="F43" s="1" t="s">
        <v>130</v>
      </c>
      <c r="G43" t="s">
        <v>131</v>
      </c>
      <c r="H43">
        <v>1632</v>
      </c>
      <c r="I43" s="2">
        <v>44047</v>
      </c>
      <c r="J43" s="2">
        <v>44073</v>
      </c>
      <c r="K43">
        <v>1632</v>
      </c>
    </row>
    <row r="44" spans="1:11" x14ac:dyDescent="0.25">
      <c r="A44" t="str">
        <f>"Z662DECFCB"</f>
        <v>Z662DECFCB</v>
      </c>
      <c r="B44" t="str">
        <f t="shared" si="1"/>
        <v>06363391001</v>
      </c>
      <c r="C44" t="s">
        <v>16</v>
      </c>
      <c r="D44" t="s">
        <v>132</v>
      </c>
      <c r="E44" t="s">
        <v>18</v>
      </c>
      <c r="F44" s="1" t="s">
        <v>133</v>
      </c>
      <c r="G44" t="s">
        <v>134</v>
      </c>
      <c r="H44">
        <v>16813.830000000002</v>
      </c>
      <c r="I44" s="2">
        <v>44075</v>
      </c>
      <c r="J44" s="2">
        <v>45169</v>
      </c>
      <c r="K44">
        <v>1350</v>
      </c>
    </row>
    <row r="45" spans="1:11" x14ac:dyDescent="0.25">
      <c r="A45" t="str">
        <f>"Z7A2E0F653"</f>
        <v>Z7A2E0F653</v>
      </c>
      <c r="B45" t="str">
        <f t="shared" si="1"/>
        <v>06363391001</v>
      </c>
      <c r="C45" t="s">
        <v>16</v>
      </c>
      <c r="D45" t="s">
        <v>135</v>
      </c>
      <c r="E45" t="s">
        <v>22</v>
      </c>
      <c r="F45" s="1" t="s">
        <v>136</v>
      </c>
      <c r="G45" t="s">
        <v>137</v>
      </c>
      <c r="H45">
        <v>1045</v>
      </c>
      <c r="I45" s="2">
        <v>44085</v>
      </c>
      <c r="J45" s="2">
        <v>44085</v>
      </c>
      <c r="K45">
        <v>1045</v>
      </c>
    </row>
    <row r="46" spans="1:11" x14ac:dyDescent="0.25">
      <c r="A46" t="str">
        <f>"ZDD2E1DFE3"</f>
        <v>ZDD2E1DFE3</v>
      </c>
      <c r="B46" t="str">
        <f t="shared" si="1"/>
        <v>06363391001</v>
      </c>
      <c r="C46" t="s">
        <v>16</v>
      </c>
      <c r="D46" t="s">
        <v>138</v>
      </c>
      <c r="E46" t="s">
        <v>22</v>
      </c>
      <c r="F46" s="1" t="s">
        <v>139</v>
      </c>
      <c r="G46" t="s">
        <v>140</v>
      </c>
      <c r="H46">
        <v>340</v>
      </c>
      <c r="I46" s="2">
        <v>44076</v>
      </c>
      <c r="J46" s="2">
        <v>44076</v>
      </c>
      <c r="K46">
        <v>340</v>
      </c>
    </row>
    <row r="47" spans="1:11" x14ac:dyDescent="0.25">
      <c r="A47" t="str">
        <f>"Z522E64447"</f>
        <v>Z522E64447</v>
      </c>
      <c r="B47" t="str">
        <f t="shared" si="1"/>
        <v>06363391001</v>
      </c>
      <c r="C47" t="s">
        <v>16</v>
      </c>
      <c r="D47" t="s">
        <v>141</v>
      </c>
      <c r="E47" t="s">
        <v>22</v>
      </c>
      <c r="F47" s="1" t="s">
        <v>142</v>
      </c>
      <c r="G47" t="s">
        <v>143</v>
      </c>
      <c r="H47">
        <v>362.95</v>
      </c>
      <c r="I47" s="2">
        <v>44125</v>
      </c>
      <c r="J47" s="2">
        <v>44125</v>
      </c>
      <c r="K47">
        <v>362.95</v>
      </c>
    </row>
    <row r="48" spans="1:11" x14ac:dyDescent="0.25">
      <c r="A48" t="str">
        <f>"Z7D2EE5EC6"</f>
        <v>Z7D2EE5EC6</v>
      </c>
      <c r="B48" t="str">
        <f t="shared" si="1"/>
        <v>06363391001</v>
      </c>
      <c r="C48" t="s">
        <v>16</v>
      </c>
      <c r="D48" t="s">
        <v>144</v>
      </c>
      <c r="E48" t="s">
        <v>22</v>
      </c>
      <c r="F48" s="1" t="s">
        <v>145</v>
      </c>
      <c r="G48" t="s">
        <v>146</v>
      </c>
      <c r="H48">
        <v>1100</v>
      </c>
      <c r="I48" s="2">
        <v>44137</v>
      </c>
      <c r="J48" s="2">
        <v>44137</v>
      </c>
      <c r="K48">
        <v>1100</v>
      </c>
    </row>
    <row r="49" spans="1:11" x14ac:dyDescent="0.25">
      <c r="A49" t="str">
        <f>"Z452F2C00B"</f>
        <v>Z452F2C00B</v>
      </c>
      <c r="B49" t="str">
        <f t="shared" si="1"/>
        <v>06363391001</v>
      </c>
      <c r="C49" t="s">
        <v>16</v>
      </c>
      <c r="D49" t="s">
        <v>144</v>
      </c>
      <c r="E49" t="s">
        <v>22</v>
      </c>
      <c r="F49" s="1" t="s">
        <v>145</v>
      </c>
      <c r="G49" t="s">
        <v>146</v>
      </c>
      <c r="H49">
        <v>3300</v>
      </c>
      <c r="I49" s="2">
        <v>44165</v>
      </c>
      <c r="J49" s="2">
        <v>44165</v>
      </c>
      <c r="K49">
        <v>3300</v>
      </c>
    </row>
    <row r="50" spans="1:11" x14ac:dyDescent="0.25">
      <c r="A50" t="str">
        <f>"ZCF2F1C7EC"</f>
        <v>ZCF2F1C7EC</v>
      </c>
      <c r="B50" t="str">
        <f t="shared" si="1"/>
        <v>06363391001</v>
      </c>
      <c r="C50" t="s">
        <v>16</v>
      </c>
      <c r="D50" t="s">
        <v>147</v>
      </c>
      <c r="E50" t="s">
        <v>22</v>
      </c>
      <c r="F50" s="1" t="s">
        <v>148</v>
      </c>
      <c r="G50" t="s">
        <v>149</v>
      </c>
      <c r="H50">
        <v>1756.18</v>
      </c>
      <c r="I50" s="2">
        <v>44161</v>
      </c>
      <c r="K50">
        <v>0</v>
      </c>
    </row>
    <row r="51" spans="1:11" x14ac:dyDescent="0.25">
      <c r="A51" t="str">
        <f>"Z702EA29A8"</f>
        <v>Z702EA29A8</v>
      </c>
      <c r="B51" t="str">
        <f t="shared" si="1"/>
        <v>06363391001</v>
      </c>
      <c r="C51" t="s">
        <v>16</v>
      </c>
      <c r="D51" t="s">
        <v>150</v>
      </c>
      <c r="E51" t="s">
        <v>47</v>
      </c>
      <c r="F51" s="1" t="s">
        <v>151</v>
      </c>
      <c r="G51" t="s">
        <v>152</v>
      </c>
      <c r="H51">
        <v>2009.5</v>
      </c>
      <c r="I51" s="2">
        <v>44166</v>
      </c>
      <c r="J51" s="2">
        <v>44286</v>
      </c>
      <c r="K51">
        <v>0</v>
      </c>
    </row>
    <row r="52" spans="1:11" x14ac:dyDescent="0.25">
      <c r="A52" t="str">
        <f>"ZCC2BB5AA7"</f>
        <v>ZCC2BB5AA7</v>
      </c>
      <c r="B52" t="str">
        <f t="shared" si="1"/>
        <v>06363391001</v>
      </c>
      <c r="C52" t="s">
        <v>16</v>
      </c>
      <c r="D52" t="s">
        <v>153</v>
      </c>
      <c r="E52" t="s">
        <v>22</v>
      </c>
      <c r="F52" s="1" t="s">
        <v>130</v>
      </c>
      <c r="G52" t="s">
        <v>131</v>
      </c>
      <c r="H52">
        <v>2802.79</v>
      </c>
      <c r="I52" s="2">
        <v>43892</v>
      </c>
      <c r="J52" s="2">
        <v>44255</v>
      </c>
      <c r="K52">
        <v>0</v>
      </c>
    </row>
    <row r="53" spans="1:11" x14ac:dyDescent="0.25">
      <c r="A53" t="str">
        <f>"Z2A2FE3531"</f>
        <v>Z2A2FE3531</v>
      </c>
      <c r="B53" t="str">
        <f t="shared" si="1"/>
        <v>06363391001</v>
      </c>
      <c r="C53" t="s">
        <v>16</v>
      </c>
      <c r="D53" t="s">
        <v>154</v>
      </c>
      <c r="E53" t="s">
        <v>22</v>
      </c>
      <c r="F53" s="1" t="s">
        <v>155</v>
      </c>
      <c r="G53" t="s">
        <v>156</v>
      </c>
      <c r="H53">
        <v>4561.54</v>
      </c>
      <c r="I53" s="2">
        <v>44197</v>
      </c>
      <c r="J53" s="2">
        <v>44561</v>
      </c>
      <c r="K53">
        <v>0</v>
      </c>
    </row>
    <row r="54" spans="1:11" x14ac:dyDescent="0.25">
      <c r="A54" t="str">
        <f>"85539552F9"</f>
        <v>85539552F9</v>
      </c>
      <c r="B54" t="str">
        <f t="shared" si="1"/>
        <v>06363391001</v>
      </c>
      <c r="C54" t="s">
        <v>16</v>
      </c>
      <c r="D54" t="s">
        <v>157</v>
      </c>
      <c r="E54" t="s">
        <v>18</v>
      </c>
      <c r="F54" s="1" t="s">
        <v>158</v>
      </c>
      <c r="G54" t="s">
        <v>159</v>
      </c>
      <c r="H54">
        <v>115385.1</v>
      </c>
      <c r="I54" s="2">
        <v>44228</v>
      </c>
      <c r="J54" s="2">
        <v>44957</v>
      </c>
      <c r="K54">
        <v>0</v>
      </c>
    </row>
    <row r="55" spans="1:11" x14ac:dyDescent="0.25">
      <c r="A55" t="str">
        <f>"Z3A2E77D71"</f>
        <v>Z3A2E77D71</v>
      </c>
      <c r="B55" t="str">
        <f t="shared" si="1"/>
        <v>06363391001</v>
      </c>
      <c r="C55" t="s">
        <v>16</v>
      </c>
      <c r="D55" t="s">
        <v>160</v>
      </c>
      <c r="E55" t="s">
        <v>47</v>
      </c>
      <c r="F55" s="1" t="s">
        <v>161</v>
      </c>
      <c r="G55" t="s">
        <v>162</v>
      </c>
      <c r="H55">
        <v>3993</v>
      </c>
      <c r="I55" s="2">
        <v>44210</v>
      </c>
      <c r="J55" s="2">
        <v>44214</v>
      </c>
      <c r="K55">
        <v>0</v>
      </c>
    </row>
    <row r="56" spans="1:11" x14ac:dyDescent="0.25">
      <c r="A56" t="str">
        <f>"Z452EA4549"</f>
        <v>Z452EA4549</v>
      </c>
      <c r="B56" t="str">
        <f t="shared" si="1"/>
        <v>06363391001</v>
      </c>
      <c r="C56" t="s">
        <v>16</v>
      </c>
      <c r="D56" t="s">
        <v>163</v>
      </c>
      <c r="E56" t="s">
        <v>22</v>
      </c>
      <c r="F56" s="1" t="s">
        <v>164</v>
      </c>
      <c r="G56" t="s">
        <v>165</v>
      </c>
      <c r="H56">
        <v>10963</v>
      </c>
      <c r="I56" s="2">
        <v>44127</v>
      </c>
      <c r="J56" s="2">
        <v>44196</v>
      </c>
      <c r="K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2021-03-18T11:23:16Z</dcterms:created>
  <dcterms:modified xsi:type="dcterms:W3CDTF">2021-03-18T11:23:16Z</dcterms:modified>
</cp:coreProperties>
</file>