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basilica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</calcChain>
</file>

<file path=xl/sharedStrings.xml><?xml version="1.0" encoding="utf-8"?>
<sst xmlns="http://schemas.openxmlformats.org/spreadsheetml/2006/main" count="306" uniqueCount="166">
  <si>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</si>
  <si>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</si>
  <si>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</si>
  <si>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</si>
  <si>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</si>
  <si>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</si>
  <si>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</si>
  <si>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</si>
  <si>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</si>
  <si>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</si>
  <si>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</si>
  <si>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</si>
  <si>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</si>
  <si>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</si>
  <si>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</si>
  <si>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Basilicata</t>
  </si>
  <si>
    <t>FORNITURA E POSA IN OPERA DI FINESTRE IN ALLUMINIO UFFICIO DI POTENZA</t>
  </si>
  <si>
    <t>23-AFFIDAMENTO IN ECONOMIA - AFFIDAMENTO DIRETTO</t>
  </si>
  <si>
    <t xml:space="preserve">LAURINO INFISSI S.R.L. (CF: 01735430769)
</t>
  </si>
  <si>
    <t>LAURINO INFISSI S.R.L. (CF: 01735430769)</t>
  </si>
  <si>
    <t>CONSEGNA A DOMICILIO DR BASILICATA E DP POTENZA</t>
  </si>
  <si>
    <t xml:space="preserve">POSTE ITALIANE SPA (CF: 97103880585)
</t>
  </si>
  <si>
    <t>POSTE ITALIANE SPA (CF: 97103880585)</t>
  </si>
  <si>
    <t>ACQUISTO SERVOMOTORI PER FAN-COIL AERMEC - DP MATERA</t>
  </si>
  <si>
    <t xml:space="preserve">AERLUCANA S.R.L. (CF: 01164320770)
</t>
  </si>
  <si>
    <t>AERLUCANA S.R.L. (CF: 01164320770)</t>
  </si>
  <si>
    <t>RIPARAZIONE E MANUTENZIONE ARCHIVI COMPATTATI PRESSO LA CONSERVATORIA DI POTENZA</t>
  </si>
  <si>
    <t xml:space="preserve">DIENNE SERVICE SRL (CF: 01599380761)
</t>
  </si>
  <si>
    <t>DIENNE SERVICE SRL (CF: 01599380761)</t>
  </si>
  <si>
    <t>CONSEGNA A DOMICILIO POSTA MATERA</t>
  </si>
  <si>
    <t>SERVIZIO DI VIGILANZA - APERTURA E CHIUSURA SEDI DI POTENZA - VIA DEI MILLE E CORSO XVIII AGOSTO</t>
  </si>
  <si>
    <t xml:space="preserve">DISCOVERY SRL (CF: 00947770145)
FRECCE LUCANE SRL (CF: 01251480768)
ISTITUTO DI VIGILANZA NOTTURNA LA RONDA DI PETRONE PIER GIULIO (CF: PTRPGL45H20A944J)
SOCIETA' COOPERATIVA VIGILANZA CITTA' DI POTENZA (CF: 00869740761)
VULTUR SECURITY (CF: 01820620761)
</t>
  </si>
  <si>
    <t>ISTITUTO DI VIGILANZA NOTTURNA LA RONDA DI PETRONE PIER GIULIO (CF: PTRPGL45H20A944J)</t>
  </si>
  <si>
    <t>Convenzione Energia Elettrica 13 - Lotto 7 Campania Basilicata</t>
  </si>
  <si>
    <t>26-AFFIDAMENTO DIRETTO IN ADESIONE AD ACCORDO QUADRO/CONVENZIONE</t>
  </si>
  <si>
    <t xml:space="preserve">ENEL ENERGIA SPA (CF: 06655971007)
</t>
  </si>
  <si>
    <t>ENEL ENERGIA SPA (CF: 06655971007)</t>
  </si>
  <si>
    <t>Sostituzione centraline di controllo e relative sonde Cabina di Trasformazione MT/BT Immobile Potenza</t>
  </si>
  <si>
    <t xml:space="preserve">C.E.S.A.L. Snc (CF: 00739080760)
</t>
  </si>
  <si>
    <t>C.E.S.A.L. Snc (CF: 00739080760)</t>
  </si>
  <si>
    <t>NOLEGGIO FOTOCOPIATORE</t>
  </si>
  <si>
    <t xml:space="preserve">XEROX ITALIA RENTAL SERVICES S.r.l. (CF: 04763060961)
</t>
  </si>
  <si>
    <t>XEROX ITALIA RENTAL SERVICES S.r.l. (CF: 04763060961)</t>
  </si>
  <si>
    <t>SPOSTAMENTO SEGNALETICA ESTERNA PRESSO NUOVA SEDE U.T. PISTICCI</t>
  </si>
  <si>
    <t xml:space="preserve">VISUAL ART S.A.S. DI GERARDO COMMINIELLO (CF: 01735420760)
</t>
  </si>
  <si>
    <t>VISUAL ART S.A.S. DI GERARDO COMMINIELLO (CF: 01735420760)</t>
  </si>
  <si>
    <t>PULIZIA CONDOTTA FOGNARIA PRESSO PALAZZO UFFICI DI MATERA</t>
  </si>
  <si>
    <t xml:space="preserve">STAGNO FRANCESCO SAVERIO (CF: STGFNC39T16F052F)
</t>
  </si>
  <si>
    <t>STAGNO FRANCESCO SAVERIO (CF: STGFNC39T16F052F)</t>
  </si>
  <si>
    <t>ACQUISTO MONITOR SISTEMA ARGO DIREZIONI PROVINCIALI POTENZA E MATERA</t>
  </si>
  <si>
    <t xml:space="preserve">SIGMA S.P.A. (CF: 01590580443)
</t>
  </si>
  <si>
    <t>SIGMA S.P.A. (CF: 01590580443)</t>
  </si>
  <si>
    <t>CONTRATTO ESECUTIVO SERVIZIO PULIZIA LOTTO 8  BASILICATA</t>
  </si>
  <si>
    <t xml:space="preserve">SANTA BRIGIDA SOCIETA COOP.VA PER AZIONI  (CF: 04161790631)
</t>
  </si>
  <si>
    <t>SANTA BRIGIDA SOCIETA COOP.VA PER AZIONI  (CF: 04161790631)</t>
  </si>
  <si>
    <t>AFFIDAMENTO DEL SERVIZIO DI REDAZIONE DELLA DICHIARAZIONE DI RISPONDENZA AI SENSI DEL DM 37/08 PRESSO IL PALAZZO DEGLI UFFICI FINANZIARI DI PIAZZA G. MATTEOTTI N. 18 MATERA</t>
  </si>
  <si>
    <t xml:space="preserve">CARBONE ANTONIO VALERIO (CF: CRBNNV87L27L418J)
I-MAD S.R.L. (CF: 01257380772)
LO PONTE GIANLUCA (CF: LPNGLC73R05F052E)
LOCANTORE EUSTACHIO (CF: LCNSCH49R15F052I)
PISCIOTTA ASSUNTA VIVIANA (CF: PSCSNT66P55F052L)
</t>
  </si>
  <si>
    <t>I-MAD S.R.L. (CF: 01257380772)</t>
  </si>
  <si>
    <t>PRIMO ACQUISTO CARTA DELL'ESERCIZIO 2016</t>
  </si>
  <si>
    <t>22-PROCEDURA NEGOZIATA DERIVANTE DA AVVISI CON CUI SI INDICE LA GARA</t>
  </si>
  <si>
    <t xml:space="preserve">ICR - SOCIETA' PER AZIONI  (CF: 05466391009)
LA PITAGORA DI MACRELLI GIANCARLO (CF: MCRGCR46H14Z130X)
MARGARITO ROBERTO S.A.S. (CF: 02666100751)
SI.EL.CO SRL (CF: 00614130128)
TIPOGRAFIA DE FRANCO MARIANO DI DE FRANCO GIUSEPPE (CF: DFRGPP61H18I537I)
</t>
  </si>
  <si>
    <t>SI.EL.CO SRL (CF: 00614130128)</t>
  </si>
  <si>
    <t>ELININAZIONE ACQUA DAI LOCALI DELLA DP MATERA</t>
  </si>
  <si>
    <t xml:space="preserve">LA LUCIDA SOC. COOP. A (CF: 01108610773)
</t>
  </si>
  <si>
    <t>LA LUCIDA SOC. COOP. A (CF: 01108610773)</t>
  </si>
  <si>
    <t>SOSTITUZIONE URGENTE DEI TAPPETI IN GOMMA AGLI INGRESSI DELLA DP MATERA</t>
  </si>
  <si>
    <t xml:space="preserve">EDILIZIA NICOLETTI DI NICOLETTI PASQUALE (CF: NCLPQL66R02A225I)
</t>
  </si>
  <si>
    <t>EDILIZIA NICOLETTI DI NICOLETTI PASQUALE (CF: NCLPQL66R02A225I)</t>
  </si>
  <si>
    <t>SFALCIO ERBA AREE CIRCOSTANTI PALAZZO DI VIA DEI MILLE POTENZA</t>
  </si>
  <si>
    <t xml:space="preserve">LA PULITECNICA S.R.L. (CF: 03988440727)
</t>
  </si>
  <si>
    <t>LA PULITECNICA S.R.L. (CF: 03988440727)</t>
  </si>
  <si>
    <t>INSTALLAZIONE PUNTI RETE E PRESE DI SERVIZIO POSTAZIONI FRONT OFFICE DP POTENZA</t>
  </si>
  <si>
    <t>RIMOZIONE PARETI IN CARTONGESSO E SERRAMENTI - IMMOBILE VIA DEI MILLE POTENZA</t>
  </si>
  <si>
    <t xml:space="preserve">EDIL TERMOTECNICA S.R.L. (CF: 01681150767)
FILIPPI LEONARDO (CF: FLPLRD63E28G616E)
MASKI SRL (CF: 03663260754)
PACE ROCCO COSTRUZIONI SRL (CF: 01601760760)
S.I.T.I. SRL (CF: 01141340776)
</t>
  </si>
  <si>
    <t>S.I.T.I. SRL (CF: 01141340776)</t>
  </si>
  <si>
    <t>FORNITURA E POSA IN OPERA MOTORI VENTILAZIONE CABINA TRASFORMAZIONE UFFICIO DI POTENZA</t>
  </si>
  <si>
    <t>Convenzione Gas Naturale 8 - Lotto 6 Campania Puglia Basilicata</t>
  </si>
  <si>
    <t xml:space="preserve">ESTRA ENERGIE SRL (CF: 01219980529)
</t>
  </si>
  <si>
    <t>ESTRA ENERGIE SRL (CF: 01219980529)</t>
  </si>
  <si>
    <t>DISTRUZIONE MATERIALE CARTACEO UFFICIO DI PISTICCI</t>
  </si>
  <si>
    <t xml:space="preserve">AGECO S.R.L. (CF: 01630150769)
</t>
  </si>
  <si>
    <t>AGECO S.R.L. (CF: 01630150769)</t>
  </si>
  <si>
    <t>I Acquisto Toner 2016</t>
  </si>
  <si>
    <t xml:space="preserve">ALEX OFFICE &amp; BUSINESS DI CARMINE AVERSANO (CF: VRSCMN80T31A783K)
ANGELO AMODIO S.R.L. (CF: 01897770739)
ERREBIAN SPA (CF: 08397890586)
ICR - SOCIETA' PER AZIONI  (CF: 05466391009)
MYO S.r.l. (CF: 03222970406)
</t>
  </si>
  <si>
    <t>ANGELO AMODIO S.R.L. (CF: 01897770739)</t>
  </si>
  <si>
    <t>CORSI DI FORMAZIONE OBBLIGATORI IN TEMA DI SICUREZZA E SALUTE NEI LUOGHI DI LAVORO</t>
  </si>
  <si>
    <t xml:space="preserve">EXITONE S.P.A. (CF: 07874490019)
</t>
  </si>
  <si>
    <t>EXITONE S.P.A. (CF: 07874490019)</t>
  </si>
  <si>
    <t>MONITOR SISTEMA ARGO U.T. PISTICCI</t>
  </si>
  <si>
    <t>DISTRUZIONE MATERIALE CARTACEO DIREZIONE PROVINCIALE DI POTENZA</t>
  </si>
  <si>
    <t>SOSTITUZIONE MOTORE ELETTRICO CANCELLO RAMPA DI ACCESSO PALAZZO VIA DEI MILLE</t>
  </si>
  <si>
    <t>BUSTE BIANCHE INTESTATE</t>
  </si>
  <si>
    <t xml:space="preserve">ERREBIAN SPA (CF: 08397890586)
ICR - SOCIETA' PER AZIONI  (CF: 05466391009)
THEMA OFFICE di Tizzi Gildo &amp; C. Sas (CF: 01762630406)
TIPOGRAFIA DE FRANCO MARIANO DI DE FRANCO GIUSEPPE (CF: DFRGPP61H18I537I)
TIPOGRAFIA RAGIONE (CF: 02353130749)
</t>
  </si>
  <si>
    <t>THEMA OFFICE di Tizzi Gildo &amp; C. Sas (CF: 01762630406)</t>
  </si>
  <si>
    <t>CANCELLERIA UFFICI REGIONE BASILICATA</t>
  </si>
  <si>
    <t xml:space="preserve">DuecÃ¬ Italia srl (CF: 02693490126)
ERREBIAN SPA (CF: 08397890586)
ICR - SOCIETA' PER AZIONI  (CF: 05466391009)
LA PITAGORA DI MACRELLI GIANCARLO (CF: MCRGCR46H14Z130X)
MYO S.r.l. (CF: 03222970406)
</t>
  </si>
  <si>
    <t>ICR - SOCIETA' PER AZIONI  (CF: 05466391009)</t>
  </si>
  <si>
    <t>FORNITURA DI CARTELLE INTESTATE PER D.P. POTENZA</t>
  </si>
  <si>
    <t xml:space="preserve">SUD STAMPA DI I MARIANGELA (CF: NNLMNG75M44G942I)
</t>
  </si>
  <si>
    <t>SUD STAMPA DI I MARIANGELA (CF: NNLMNG75M44G942I)</t>
  </si>
  <si>
    <t>PROROGA AFFIDAMENTO SERVIZIO DI BIGLIETTERIA PER VIAGGI DI MISSIONE</t>
  </si>
  <si>
    <t xml:space="preserve">AGENZIA VIAGGI ALIMATHA' (CF: GBLRCC68L19G942Z)
</t>
  </si>
  <si>
    <t>AGENZIA VIAGGI ALIMATHA' (CF: GBLRCC68L19G942Z)</t>
  </si>
  <si>
    <t>FORNITURA TIPI MOBILI ANNO 2016</t>
  </si>
  <si>
    <t xml:space="preserve">Istituto Poligrafico e Zecca dello Stato  (CF: 00399810589)
</t>
  </si>
  <si>
    <t>Istituto Poligrafico e Zecca dello Stato  (CF: 00399810589)</t>
  </si>
  <si>
    <t>FORNITURA DI TONER</t>
  </si>
  <si>
    <t xml:space="preserve">R.C.M. ITALIA s.r.l. (CF: 06736060630)
</t>
  </si>
  <si>
    <t>R.C.M. ITALIA s.r.l. (CF: 06736060630)</t>
  </si>
  <si>
    <t>Adesione Convenzione CONSIP BP7 - Buoni Pasto 7 - Lotto 6 Basilicata</t>
  </si>
  <si>
    <t xml:space="preserve">SODEXO MOTIVATION SOLUTION ITALIA SRL (CF: 05892970152)
</t>
  </si>
  <si>
    <t>SODEXO MOTIVATION SOLUTION ITALIA SRL (CF: 05892970152)</t>
  </si>
  <si>
    <t>AFFIDAMENTO LAVORI SPOSTAMENTO SALA VIDEOCONFERENZA DI MATERA</t>
  </si>
  <si>
    <t xml:space="preserve">COVEL GROUP SRL (CF: 01763990767)
</t>
  </si>
  <si>
    <t>COVEL GROUP SRL (CF: 01763990767)</t>
  </si>
  <si>
    <t>LAVORI DI ADEGUAMENTO DEL TERZO PIANO DELL'IMMOBILE SITO IN VIA DEI MILLE POTENZA</t>
  </si>
  <si>
    <t xml:space="preserve">C.E.S.A.L. Snc (CF: 00739080760)
EDIL TERMOTECNICA S.R.L. (CF: 01681150767)
IMEP di Giuseppe Piancazzo (CF: PNCGPP59A16G942Q)
MASKI SRL (CF: 03663260754)
S.I.T.I. SRL (CF: 01141340776)
</t>
  </si>
  <si>
    <t>EDIL TERMOTECNICA S.R.L. (CF: 01681150767)</t>
  </si>
  <si>
    <t>SPOSTAMENTO APPARECCHIATURE SEDE U.T. PISTICCI</t>
  </si>
  <si>
    <t xml:space="preserve">Galtieri Franco Leonardo (CF: GLTFNC64L03D547E)
</t>
  </si>
  <si>
    <t>Galtieri Franco Leonardo (CF: GLTFNC64L03D547E)</t>
  </si>
  <si>
    <t>MANUTENZIONE SERRATURA ELETTRIFICATA IMMOBILE DI MATERA</t>
  </si>
  <si>
    <t xml:space="preserve">MASKI SRL (CF: 03663260754)
</t>
  </si>
  <si>
    <t>MASKI SRL (CF: 03663260754)</t>
  </si>
  <si>
    <t>NOLEGGIO N. 6 FOTOCOPIATORI D-COPIA 5500MF PLUS</t>
  </si>
  <si>
    <t xml:space="preserve">OLIVETTI SPA (CF: 02298700010)
</t>
  </si>
  <si>
    <t>OLIVETTI SPA (CF: 02298700010)</t>
  </si>
  <si>
    <t>CARTA VERGINE E RICICLATA</t>
  </si>
  <si>
    <t xml:space="preserve">MARGARITO ROBERTO S.A.S. (CF: 02666100751)
MYO S.r.l. (CF: 03222970406)
SI.EL.CO SRL (CF: 00614130128)
TIPOGRAFIA DE FRANCO MARIANO DI DE FRANCO GIUSEPPE (CF: DFRGPP61H18I537I)
VEMAR DI ANTONELLO VENTRE &amp; C.S.A.S (CF: 00825000763)
</t>
  </si>
  <si>
    <t>RICARICA BOMBOLE INERGEN</t>
  </si>
  <si>
    <t xml:space="preserve">AIR FIRE SPA (CF: 06305150580)
CEMAD GROUP SAS (CF: 02305510691)
GIELLE DI LUIGI GALANTUCCI (CF: GLNLGU41P28I907Q)
I.M.E. ANTINCENDIO SRL (CF: 01548930674)
</t>
  </si>
  <si>
    <t>AIR FIRE SPA (CF: 06305150580)</t>
  </si>
  <si>
    <t>VERIFICA BIENNALE DI N. 4 ASCENSORI IMMOBILE DI VIA DEI MILLE POTENZA</t>
  </si>
  <si>
    <t xml:space="preserve">AZIENDA SANITARIA LOCALE DI POTENZA (CF: 01722360763)
Eco Certificazioni Spa (CF: 01358950390)
ENTE CERTIFICAZIONI SPA (CF: 10811841005)
G.&amp;R. Organismo di Certificazione Srl (CF: 03083370712)
OCE SRL (CF: 04441361005)
</t>
  </si>
  <si>
    <t>ENTE CERTIFICAZIONI SPA (CF: 10811841005)</t>
  </si>
  <si>
    <t>MANUTENZIONE ARCHIVI COMPATTATI CONSERVATORIA DI POTENZA</t>
  </si>
  <si>
    <t>BUONI PASTO NOV 2016 GIUGNO 2017</t>
  </si>
  <si>
    <t>AFFIDAMENTO SERVIZI DI RILEGATURA E RIPRISTINO REGISTRI</t>
  </si>
  <si>
    <t xml:space="preserve">CO.GRA.L.  SOC. COOP. a r.l. (CF: 01309900791)
</t>
  </si>
  <si>
    <t>CO.GRA.L.  SOC. COOP. a r.l. (CF: 01309900791)</t>
  </si>
  <si>
    <t>distruzione materiale cartaceo dp potenza</t>
  </si>
  <si>
    <t>BUONI PASTO LUGLIO AGOSTO 2016</t>
  </si>
  <si>
    <t>BUONI PASTO SETTEMBRE OTTOBRE 2016</t>
  </si>
  <si>
    <t>IMPIANTO DI ALLARME ANTINTRUSIONE SPORTELLO DI POLICORO</t>
  </si>
  <si>
    <t xml:space="preserve">C.E.S.A.L. Snc (CF: 00739080760)
COVEL GROUP SRL (CF: 01763990767)
IMEP di Giuseppe Piancazzo (CF: PNCGPP59A16G942Q)
INELTEC S.R.L. (CF: 01070200777)
LOGIN INFORMATICA DI PANIO DONATO (CF: PNADNT81S25G712F)
</t>
  </si>
  <si>
    <t>IMPIANTO DI ALLARME ANTINTRUSIONE MATERA</t>
  </si>
  <si>
    <t>INELTEC S.R.L. (CF: 01070200777)</t>
  </si>
  <si>
    <t>IMPIANTO DI ALLARME ANTINTRUSIONE POTENZA</t>
  </si>
  <si>
    <t>MOBILI A NORMA DP POTENZA E MATERA</t>
  </si>
  <si>
    <t xml:space="preserve">EREDI ANTONIO ARCIERI SAS (CF: 00527560767)
GRUPPO INDUSTRIALE FRANCO DIVISIONE CONTRACT SNC (CF: 00788090769)
TELESCA GERARDO (CF: TLSGRD66R01G942P)
VEMAR DI ANTONELLO VENTRE &amp; C.S.A.S (CF: 00825000763)
visceglia snc (CF: 00585250772)
</t>
  </si>
  <si>
    <t>VEMAR DI ANTONELLO VENTRE &amp; C.S.A.S (CF: 00825000763)</t>
  </si>
  <si>
    <t>APERTURA E CHIUSURA PARTI COMUNI UFFICIO DI MATERA</t>
  </si>
  <si>
    <t xml:space="preserve">ISTITUTO DI VIGILANZA METRONOTTE D.R.L. (CF: 00965950736)
L'AQUILA S.R.L. ISTITUTO DI VIGILANZA (CF: 05636500638)
LA RONDA  DEL MATERANO (CF: TRMCMN61L19G942E)
TIGERPOL SOC. COOP (CF: 01108350776)
VIGILANZA CCOP. MEDAGLIA D'ORO MAGGIORE CC ROCCO LAZAZZERA (CF: 00146400775)
</t>
  </si>
  <si>
    <t>ISTITUTO DI VIGILANZA METRONOTTE D.R.L. (CF: 00965950736)</t>
  </si>
  <si>
    <t xml:space="preserve">CONTRATTO 2016 NOLEGGIO FOTOCOPIATORE UPT MATERA </t>
  </si>
  <si>
    <t xml:space="preserve">RICOH ITALIA SRL (CF: 00748490158)
</t>
  </si>
  <si>
    <t>RICOH ITALIA SRL (CF: 00748490158)</t>
  </si>
  <si>
    <t>Affidamento dei Servizi di Riscossione Tributi con modalitÃ  elettroniche e Ritiro Valori presso le sedi dell'Agenzia delle Entrate-Territorio - Contratto esecutivo per la Direzione Regionale della Basilicata</t>
  </si>
  <si>
    <t xml:space="preserve">BANCA NAZIONALE DEL LAVORO SPA (CF: 09339391006)
</t>
  </si>
  <si>
    <t>BANCA NAZIONALE DEL LAVORO SPA (CF: 09339391006)</t>
  </si>
  <si>
    <t>SERVIZIO APERTURA E CHIUSURA UFFICI DI MATERA</t>
  </si>
  <si>
    <t xml:space="preserve">ISTITUTO DI VIGILANZA METRONOTTE D.R.L. (CF: 00965950736)
</t>
  </si>
  <si>
    <t>FORNITURA QUOTIDIANI PER LE DIREZIONI REGIONALE E PROVINCIALE DI POTENZA</t>
  </si>
  <si>
    <t xml:space="preserve">BOCHICCIO ANDREA (CF: BCHNDR76R02A662O)
</t>
  </si>
  <si>
    <t>BOCHICCIO ANDREA (CF: BCHNDR76R02A662O)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</si>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</sst>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D3" sqref="D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165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"Z0819CC150"</f>
        <v>Z0819CC150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527.11</v>
      </c>
      <c r="I3" s="2">
        <v>42501</v>
      </c>
      <c r="J3" s="2">
        <v>42551</v>
      </c>
      <c r="K3">
        <v>527.11</v>
      </c>
    </row>
    <row r="4" spans="1:11" x14ac:dyDescent="0.25">
      <c r="A4" t="str">
        <f>"Z2D17E9D31"</f>
        <v>Z2D17E9D31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780</v>
      </c>
      <c r="I4" s="2">
        <v>42172</v>
      </c>
      <c r="J4" s="2">
        <v>42537</v>
      </c>
      <c r="K4">
        <v>762</v>
      </c>
    </row>
    <row r="5" spans="1:11" x14ac:dyDescent="0.25">
      <c r="A5" t="str">
        <f>"Z6F18C7D92"</f>
        <v>Z6F18C7D92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750</v>
      </c>
      <c r="I5" s="2">
        <v>42445</v>
      </c>
      <c r="J5" s="2">
        <v>42445</v>
      </c>
      <c r="K5">
        <v>750</v>
      </c>
    </row>
    <row r="6" spans="1:11" x14ac:dyDescent="0.25">
      <c r="A6" t="str">
        <f>"ZDE18A0F7A"</f>
        <v>ZDE18A0F7A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685</v>
      </c>
      <c r="I6" s="2">
        <v>42422</v>
      </c>
      <c r="J6" s="2">
        <v>42433</v>
      </c>
      <c r="K6">
        <v>685</v>
      </c>
    </row>
    <row r="7" spans="1:11" x14ac:dyDescent="0.25">
      <c r="A7" t="str">
        <f>"ZEF184D5CC"</f>
        <v>ZEF184D5CC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21</v>
      </c>
      <c r="G7" t="s">
        <v>22</v>
      </c>
      <c r="H7">
        <v>780</v>
      </c>
      <c r="I7" s="2">
        <v>42361</v>
      </c>
      <c r="J7" s="2">
        <v>42726</v>
      </c>
      <c r="K7">
        <v>738</v>
      </c>
    </row>
    <row r="8" spans="1:11" x14ac:dyDescent="0.25">
      <c r="A8" t="str">
        <f>"Z5F18C3C78"</f>
        <v>Z5F18C3C78</v>
      </c>
      <c r="B8" t="str">
        <f t="shared" si="0"/>
        <v>06363391001</v>
      </c>
      <c r="C8" t="s">
        <v>15</v>
      </c>
      <c r="D8" t="s">
        <v>30</v>
      </c>
      <c r="E8" t="s">
        <v>17</v>
      </c>
      <c r="F8" s="1" t="s">
        <v>31</v>
      </c>
      <c r="G8" t="s">
        <v>32</v>
      </c>
      <c r="H8">
        <v>16100</v>
      </c>
      <c r="I8" s="2">
        <v>42430</v>
      </c>
      <c r="J8" s="2">
        <v>42794</v>
      </c>
      <c r="K8">
        <v>14758.37</v>
      </c>
    </row>
    <row r="9" spans="1:11" x14ac:dyDescent="0.25">
      <c r="A9" t="str">
        <f>"6564673B86"</f>
        <v>6564673B86</v>
      </c>
      <c r="B9" t="str">
        <f t="shared" si="0"/>
        <v>06363391001</v>
      </c>
      <c r="C9" t="s">
        <v>15</v>
      </c>
      <c r="D9" t="s">
        <v>33</v>
      </c>
      <c r="E9" t="s">
        <v>34</v>
      </c>
      <c r="F9" s="1" t="s">
        <v>35</v>
      </c>
      <c r="G9" t="s">
        <v>36</v>
      </c>
      <c r="H9">
        <v>0</v>
      </c>
      <c r="I9" s="2">
        <v>42461</v>
      </c>
      <c r="J9" s="2">
        <v>42825</v>
      </c>
      <c r="K9">
        <v>124659.19</v>
      </c>
    </row>
    <row r="10" spans="1:11" x14ac:dyDescent="0.25">
      <c r="A10" t="str">
        <f>"Z8D1948DB3"</f>
        <v>Z8D1948DB3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1880</v>
      </c>
      <c r="I10" s="2">
        <v>42492</v>
      </c>
      <c r="J10" s="2">
        <v>42507</v>
      </c>
      <c r="K10">
        <v>1880</v>
      </c>
    </row>
    <row r="11" spans="1:11" x14ac:dyDescent="0.25">
      <c r="A11" t="str">
        <f>"ZAC18A3110"</f>
        <v>ZAC18A3110</v>
      </c>
      <c r="B11" t="str">
        <f t="shared" si="0"/>
        <v>06363391001</v>
      </c>
      <c r="C11" t="s">
        <v>15</v>
      </c>
      <c r="D11" t="s">
        <v>40</v>
      </c>
      <c r="E11" t="s">
        <v>17</v>
      </c>
      <c r="F11" s="1" t="s">
        <v>41</v>
      </c>
      <c r="G11" t="s">
        <v>42</v>
      </c>
      <c r="H11">
        <v>4320</v>
      </c>
      <c r="I11" s="2">
        <v>42522</v>
      </c>
      <c r="J11" s="2">
        <v>43616</v>
      </c>
      <c r="K11">
        <v>3792.85</v>
      </c>
    </row>
    <row r="12" spans="1:11" x14ac:dyDescent="0.25">
      <c r="A12" t="str">
        <f>"ZE619F65DD"</f>
        <v>ZE619F65DD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410</v>
      </c>
      <c r="I12" s="2">
        <v>42511</v>
      </c>
      <c r="J12" s="2">
        <v>42534</v>
      </c>
      <c r="K12">
        <v>410</v>
      </c>
    </row>
    <row r="13" spans="1:11" x14ac:dyDescent="0.25">
      <c r="A13" t="str">
        <f>"Z421A2E9DA"</f>
        <v>Z421A2E9DA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414</v>
      </c>
      <c r="I13" s="2">
        <v>42527</v>
      </c>
      <c r="J13" s="2">
        <v>42531</v>
      </c>
      <c r="K13">
        <v>0</v>
      </c>
    </row>
    <row r="14" spans="1:11" x14ac:dyDescent="0.25">
      <c r="A14" t="str">
        <f>"ZA4191C050"</f>
        <v>ZA4191C050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2500</v>
      </c>
      <c r="I14" s="2">
        <v>42452</v>
      </c>
      <c r="J14" s="2">
        <v>42490</v>
      </c>
      <c r="K14">
        <v>2500</v>
      </c>
    </row>
    <row r="15" spans="1:11" x14ac:dyDescent="0.25">
      <c r="A15" t="str">
        <f>"665135689A"</f>
        <v>665135689A</v>
      </c>
      <c r="B15" t="str">
        <f t="shared" si="0"/>
        <v>06363391001</v>
      </c>
      <c r="C15" t="s">
        <v>15</v>
      </c>
      <c r="D15" t="s">
        <v>52</v>
      </c>
      <c r="E15" t="s">
        <v>34</v>
      </c>
      <c r="F15" s="1" t="s">
        <v>53</v>
      </c>
      <c r="G15" t="s">
        <v>54</v>
      </c>
      <c r="H15">
        <v>1260605.78</v>
      </c>
      <c r="I15" s="2">
        <v>42491</v>
      </c>
      <c r="J15" s="2">
        <v>43951</v>
      </c>
      <c r="K15">
        <v>469657.59</v>
      </c>
    </row>
    <row r="16" spans="1:11" x14ac:dyDescent="0.25">
      <c r="A16" t="str">
        <f>"Z96197CBA4"</f>
        <v>Z96197CBA4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2631.15</v>
      </c>
      <c r="I16" s="2">
        <v>42522</v>
      </c>
      <c r="J16" s="2">
        <v>42580</v>
      </c>
      <c r="K16">
        <v>2631.15</v>
      </c>
    </row>
    <row r="17" spans="1:11" x14ac:dyDescent="0.25">
      <c r="A17" t="str">
        <f>"Z811A3EEF8"</f>
        <v>Z811A3EEF8</v>
      </c>
      <c r="B17" t="str">
        <f t="shared" si="0"/>
        <v>06363391001</v>
      </c>
      <c r="C17" t="s">
        <v>15</v>
      </c>
      <c r="D17" t="s">
        <v>58</v>
      </c>
      <c r="E17" t="s">
        <v>59</v>
      </c>
      <c r="F17" s="1" t="s">
        <v>60</v>
      </c>
      <c r="G17" t="s">
        <v>61</v>
      </c>
      <c r="H17">
        <v>10130.799999999999</v>
      </c>
      <c r="I17" s="2">
        <v>42548</v>
      </c>
      <c r="J17" s="2">
        <v>42580</v>
      </c>
      <c r="K17">
        <v>10130.799999999999</v>
      </c>
    </row>
    <row r="18" spans="1:11" x14ac:dyDescent="0.25">
      <c r="A18" t="str">
        <f>"Z1A1A98334"</f>
        <v>Z1A1A98334</v>
      </c>
      <c r="B18" t="str">
        <f t="shared" si="0"/>
        <v>06363391001</v>
      </c>
      <c r="C18" t="s">
        <v>15</v>
      </c>
      <c r="D18" t="s">
        <v>62</v>
      </c>
      <c r="E18" t="s">
        <v>17</v>
      </c>
      <c r="F18" s="1" t="s">
        <v>63</v>
      </c>
      <c r="G18" t="s">
        <v>64</v>
      </c>
      <c r="H18">
        <v>650</v>
      </c>
      <c r="I18" s="2">
        <v>42563</v>
      </c>
      <c r="J18" s="2">
        <v>42580</v>
      </c>
      <c r="K18">
        <v>650</v>
      </c>
    </row>
    <row r="19" spans="1:11" x14ac:dyDescent="0.25">
      <c r="A19" t="str">
        <f>"Z7F1A9AB2C"</f>
        <v>Z7F1A9AB2C</v>
      </c>
      <c r="B19" t="str">
        <f t="shared" si="0"/>
        <v>06363391001</v>
      </c>
      <c r="C19" t="s">
        <v>15</v>
      </c>
      <c r="D19" t="s">
        <v>65</v>
      </c>
      <c r="E19" t="s">
        <v>17</v>
      </c>
      <c r="F19" s="1" t="s">
        <v>66</v>
      </c>
      <c r="G19" t="s">
        <v>67</v>
      </c>
      <c r="H19">
        <v>1168.1199999999999</v>
      </c>
      <c r="I19" s="2">
        <v>42563</v>
      </c>
      <c r="J19" s="2">
        <v>42580</v>
      </c>
      <c r="K19">
        <v>1167.1199999999999</v>
      </c>
    </row>
    <row r="20" spans="1:11" x14ac:dyDescent="0.25">
      <c r="A20" t="str">
        <f>"Z4A1AD329B"</f>
        <v>Z4A1AD329B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69</v>
      </c>
      <c r="G20" t="s">
        <v>70</v>
      </c>
      <c r="H20">
        <v>1000</v>
      </c>
      <c r="I20" s="2">
        <v>42583</v>
      </c>
      <c r="J20" s="2">
        <v>42592</v>
      </c>
      <c r="K20">
        <v>1000</v>
      </c>
    </row>
    <row r="21" spans="1:11" x14ac:dyDescent="0.25">
      <c r="A21" t="str">
        <f>"ZDB1AE0545"</f>
        <v>ZDB1AE0545</v>
      </c>
      <c r="B21" t="str">
        <f t="shared" si="0"/>
        <v>06363391001</v>
      </c>
      <c r="C21" t="s">
        <v>15</v>
      </c>
      <c r="D21" t="s">
        <v>71</v>
      </c>
      <c r="E21" t="s">
        <v>17</v>
      </c>
      <c r="F21" s="1" t="s">
        <v>38</v>
      </c>
      <c r="G21" t="s">
        <v>39</v>
      </c>
      <c r="H21">
        <v>550</v>
      </c>
      <c r="I21" s="2">
        <v>42591</v>
      </c>
      <c r="J21" s="2">
        <v>42613</v>
      </c>
      <c r="K21">
        <v>550</v>
      </c>
    </row>
    <row r="22" spans="1:11" x14ac:dyDescent="0.25">
      <c r="A22" t="str">
        <f>"Z071A3295E"</f>
        <v>Z071A3295E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73</v>
      </c>
      <c r="G22" t="s">
        <v>74</v>
      </c>
      <c r="H22">
        <v>765</v>
      </c>
      <c r="I22" s="2">
        <v>42571</v>
      </c>
      <c r="J22" s="2">
        <v>42613</v>
      </c>
      <c r="K22">
        <v>765</v>
      </c>
    </row>
    <row r="23" spans="1:11" x14ac:dyDescent="0.25">
      <c r="A23" t="str">
        <f>"ZE51A992B3"</f>
        <v>ZE51A992B3</v>
      </c>
      <c r="B23" t="str">
        <f t="shared" si="0"/>
        <v>06363391001</v>
      </c>
      <c r="C23" t="s">
        <v>15</v>
      </c>
      <c r="D23" t="s">
        <v>75</v>
      </c>
      <c r="E23" t="s">
        <v>17</v>
      </c>
      <c r="F23" s="1" t="s">
        <v>38</v>
      </c>
      <c r="G23" t="s">
        <v>39</v>
      </c>
      <c r="H23">
        <v>430</v>
      </c>
      <c r="I23" s="2">
        <v>42563</v>
      </c>
      <c r="J23" s="2">
        <v>42595</v>
      </c>
      <c r="K23">
        <v>430</v>
      </c>
    </row>
    <row r="24" spans="1:11" x14ac:dyDescent="0.25">
      <c r="A24" t="str">
        <f>"6653290498"</f>
        <v>6653290498</v>
      </c>
      <c r="B24" t="str">
        <f t="shared" si="0"/>
        <v>06363391001</v>
      </c>
      <c r="C24" t="s">
        <v>15</v>
      </c>
      <c r="D24" t="s">
        <v>76</v>
      </c>
      <c r="E24" t="s">
        <v>34</v>
      </c>
      <c r="F24" s="1" t="s">
        <v>77</v>
      </c>
      <c r="G24" t="s">
        <v>78</v>
      </c>
      <c r="H24">
        <v>0</v>
      </c>
      <c r="I24" s="2">
        <v>42522</v>
      </c>
      <c r="K24">
        <v>103079.95</v>
      </c>
    </row>
    <row r="25" spans="1:11" x14ac:dyDescent="0.25">
      <c r="A25" t="str">
        <f>"ZBA1A9E24B"</f>
        <v>ZBA1A9E24B</v>
      </c>
      <c r="B25" t="str">
        <f t="shared" si="0"/>
        <v>06363391001</v>
      </c>
      <c r="C25" t="s">
        <v>15</v>
      </c>
      <c r="D25" t="s">
        <v>79</v>
      </c>
      <c r="E25" t="s">
        <v>17</v>
      </c>
      <c r="F25" s="1" t="s">
        <v>80</v>
      </c>
      <c r="G25" t="s">
        <v>81</v>
      </c>
      <c r="H25">
        <v>3384</v>
      </c>
      <c r="I25" s="2">
        <v>42564</v>
      </c>
      <c r="J25" s="2">
        <v>42582</v>
      </c>
      <c r="K25">
        <v>3384</v>
      </c>
    </row>
    <row r="26" spans="1:11" x14ac:dyDescent="0.25">
      <c r="A26" t="str">
        <f>"Z1D1AB3466"</f>
        <v>Z1D1AB3466</v>
      </c>
      <c r="B26" t="str">
        <f t="shared" si="0"/>
        <v>06363391001</v>
      </c>
      <c r="C26" t="s">
        <v>15</v>
      </c>
      <c r="D26" t="s">
        <v>82</v>
      </c>
      <c r="E26" t="s">
        <v>59</v>
      </c>
      <c r="F26" s="1" t="s">
        <v>83</v>
      </c>
      <c r="G26" t="s">
        <v>84</v>
      </c>
      <c r="H26">
        <v>7441.49</v>
      </c>
      <c r="I26" s="2">
        <v>42584</v>
      </c>
      <c r="J26" s="2">
        <v>42643</v>
      </c>
      <c r="K26">
        <v>3048.82</v>
      </c>
    </row>
    <row r="27" spans="1:11" x14ac:dyDescent="0.25">
      <c r="A27" t="str">
        <f>"Z9C1ADD7DB"</f>
        <v>Z9C1ADD7DB</v>
      </c>
      <c r="B27" t="str">
        <f t="shared" si="0"/>
        <v>06363391001</v>
      </c>
      <c r="C27" t="s">
        <v>15</v>
      </c>
      <c r="D27" t="s">
        <v>85</v>
      </c>
      <c r="E27" t="s">
        <v>17</v>
      </c>
      <c r="F27" s="1" t="s">
        <v>86</v>
      </c>
      <c r="G27" t="s">
        <v>87</v>
      </c>
      <c r="H27">
        <v>8608</v>
      </c>
      <c r="I27" s="2">
        <v>42650</v>
      </c>
      <c r="J27" s="2">
        <v>43767</v>
      </c>
      <c r="K27">
        <v>8246.56</v>
      </c>
    </row>
    <row r="28" spans="1:11" x14ac:dyDescent="0.25">
      <c r="A28" t="str">
        <f>"Z5C1ABB527"</f>
        <v>Z5C1ABB527</v>
      </c>
      <c r="B28" t="str">
        <f t="shared" si="0"/>
        <v>06363391001</v>
      </c>
      <c r="C28" t="s">
        <v>15</v>
      </c>
      <c r="D28" t="s">
        <v>88</v>
      </c>
      <c r="E28" t="s">
        <v>17</v>
      </c>
      <c r="F28" s="1" t="s">
        <v>50</v>
      </c>
      <c r="G28" t="s">
        <v>51</v>
      </c>
      <c r="H28">
        <v>1250</v>
      </c>
      <c r="I28" s="2">
        <v>42573</v>
      </c>
      <c r="J28" s="2">
        <v>42674</v>
      </c>
      <c r="K28">
        <v>1250</v>
      </c>
    </row>
    <row r="29" spans="1:11" x14ac:dyDescent="0.25">
      <c r="A29" t="str">
        <f>"Z1D1B68F7D"</f>
        <v>Z1D1B68F7D</v>
      </c>
      <c r="B29" t="str">
        <f t="shared" si="0"/>
        <v>06363391001</v>
      </c>
      <c r="C29" t="s">
        <v>15</v>
      </c>
      <c r="D29" t="s">
        <v>89</v>
      </c>
      <c r="E29" t="s">
        <v>17</v>
      </c>
      <c r="F29" s="1" t="s">
        <v>80</v>
      </c>
      <c r="G29" t="s">
        <v>81</v>
      </c>
      <c r="H29">
        <v>620</v>
      </c>
      <c r="I29" s="2">
        <v>42646</v>
      </c>
      <c r="J29" s="2">
        <v>42674</v>
      </c>
      <c r="K29">
        <v>620</v>
      </c>
    </row>
    <row r="30" spans="1:11" x14ac:dyDescent="0.25">
      <c r="A30" t="str">
        <f>"Z481BFB2B6"</f>
        <v>Z481BFB2B6</v>
      </c>
      <c r="B30" t="str">
        <f t="shared" si="0"/>
        <v>06363391001</v>
      </c>
      <c r="C30" t="s">
        <v>15</v>
      </c>
      <c r="D30" t="s">
        <v>90</v>
      </c>
      <c r="E30" t="s">
        <v>17</v>
      </c>
      <c r="F30" s="1" t="s">
        <v>38</v>
      </c>
      <c r="G30" t="s">
        <v>39</v>
      </c>
      <c r="H30">
        <v>1000</v>
      </c>
      <c r="I30" s="2">
        <v>42688</v>
      </c>
      <c r="J30" s="2">
        <v>42704</v>
      </c>
      <c r="K30">
        <v>1000</v>
      </c>
    </row>
    <row r="31" spans="1:11" x14ac:dyDescent="0.25">
      <c r="A31" t="str">
        <f>"ZA41BEBDE1"</f>
        <v>ZA41BEBDE1</v>
      </c>
      <c r="B31" t="str">
        <f t="shared" si="0"/>
        <v>06363391001</v>
      </c>
      <c r="C31" t="s">
        <v>15</v>
      </c>
      <c r="D31" t="s">
        <v>91</v>
      </c>
      <c r="E31" t="s">
        <v>59</v>
      </c>
      <c r="F31" s="1" t="s">
        <v>92</v>
      </c>
      <c r="G31" t="s">
        <v>93</v>
      </c>
      <c r="H31">
        <v>1717</v>
      </c>
      <c r="I31" s="2">
        <v>42698</v>
      </c>
      <c r="J31" s="2">
        <v>42735</v>
      </c>
      <c r="K31">
        <v>1717</v>
      </c>
    </row>
    <row r="32" spans="1:11" x14ac:dyDescent="0.25">
      <c r="A32" t="str">
        <f>"Z0C1BD1B6E"</f>
        <v>Z0C1BD1B6E</v>
      </c>
      <c r="B32" t="str">
        <f t="shared" si="0"/>
        <v>06363391001</v>
      </c>
      <c r="C32" t="s">
        <v>15</v>
      </c>
      <c r="D32" t="s">
        <v>94</v>
      </c>
      <c r="E32" t="s">
        <v>59</v>
      </c>
      <c r="F32" s="1" t="s">
        <v>95</v>
      </c>
      <c r="G32" t="s">
        <v>96</v>
      </c>
      <c r="H32">
        <v>2799.41</v>
      </c>
      <c r="I32" s="2">
        <v>42698</v>
      </c>
      <c r="J32" s="2">
        <v>42735</v>
      </c>
      <c r="K32">
        <v>0</v>
      </c>
    </row>
    <row r="33" spans="1:11" x14ac:dyDescent="0.25">
      <c r="A33" t="str">
        <f>"Z581B11893"</f>
        <v>Z581B11893</v>
      </c>
      <c r="B33" t="str">
        <f t="shared" si="0"/>
        <v>06363391001</v>
      </c>
      <c r="C33" t="s">
        <v>15</v>
      </c>
      <c r="D33" t="s">
        <v>97</v>
      </c>
      <c r="E33" t="s">
        <v>17</v>
      </c>
      <c r="F33" s="1" t="s">
        <v>98</v>
      </c>
      <c r="G33" t="s">
        <v>99</v>
      </c>
      <c r="H33">
        <v>762</v>
      </c>
      <c r="I33" s="2">
        <v>42646</v>
      </c>
      <c r="J33" s="2">
        <v>42674</v>
      </c>
      <c r="K33">
        <v>762</v>
      </c>
    </row>
    <row r="34" spans="1:11" x14ac:dyDescent="0.25">
      <c r="A34" t="str">
        <f>"Z6F1C44714"</f>
        <v>Z6F1C44714</v>
      </c>
      <c r="B34" t="str">
        <f t="shared" si="0"/>
        <v>06363391001</v>
      </c>
      <c r="C34" t="s">
        <v>15</v>
      </c>
      <c r="D34" t="s">
        <v>100</v>
      </c>
      <c r="E34" t="s">
        <v>17</v>
      </c>
      <c r="F34" s="1" t="s">
        <v>101</v>
      </c>
      <c r="G34" t="s">
        <v>102</v>
      </c>
      <c r="H34">
        <v>100</v>
      </c>
      <c r="I34" s="2">
        <v>42700</v>
      </c>
      <c r="J34" s="2">
        <v>42766</v>
      </c>
      <c r="K34">
        <v>0</v>
      </c>
    </row>
    <row r="35" spans="1:11" x14ac:dyDescent="0.25">
      <c r="A35" t="str">
        <f>"ZA61BB6969"</f>
        <v>ZA61BB6969</v>
      </c>
      <c r="B35" t="str">
        <f t="shared" ref="B35:B60" si="1">"06363391001"</f>
        <v>06363391001</v>
      </c>
      <c r="C35" t="s">
        <v>15</v>
      </c>
      <c r="D35" t="s">
        <v>103</v>
      </c>
      <c r="E35" t="s">
        <v>17</v>
      </c>
      <c r="F35" s="1" t="s">
        <v>104</v>
      </c>
      <c r="G35" t="s">
        <v>105</v>
      </c>
      <c r="H35">
        <v>96.4</v>
      </c>
      <c r="I35" s="2">
        <v>42668</v>
      </c>
      <c r="J35" s="2">
        <v>42735</v>
      </c>
      <c r="K35">
        <v>96.4</v>
      </c>
    </row>
    <row r="36" spans="1:11" x14ac:dyDescent="0.25">
      <c r="A36" t="str">
        <f>"6824615A73"</f>
        <v>6824615A73</v>
      </c>
      <c r="B36" t="str">
        <f t="shared" si="1"/>
        <v>06363391001</v>
      </c>
      <c r="C36" t="s">
        <v>15</v>
      </c>
      <c r="D36" t="s">
        <v>106</v>
      </c>
      <c r="E36" t="s">
        <v>34</v>
      </c>
      <c r="F36" s="1" t="s">
        <v>107</v>
      </c>
      <c r="G36" t="s">
        <v>108</v>
      </c>
      <c r="H36">
        <v>34000</v>
      </c>
      <c r="I36" s="2">
        <v>42648</v>
      </c>
      <c r="J36" s="2">
        <v>43377</v>
      </c>
      <c r="K36">
        <v>33685.14</v>
      </c>
    </row>
    <row r="37" spans="1:11" x14ac:dyDescent="0.25">
      <c r="A37" t="str">
        <f>"675811903A"</f>
        <v>675811903A</v>
      </c>
      <c r="B37" t="str">
        <f t="shared" si="1"/>
        <v>06363391001</v>
      </c>
      <c r="C37" t="s">
        <v>15</v>
      </c>
      <c r="D37" t="s">
        <v>109</v>
      </c>
      <c r="E37" t="s">
        <v>34</v>
      </c>
      <c r="F37" s="1" t="s">
        <v>110</v>
      </c>
      <c r="G37" t="s">
        <v>111</v>
      </c>
      <c r="H37">
        <v>59434.32</v>
      </c>
      <c r="I37" s="2">
        <v>42621</v>
      </c>
      <c r="J37" s="2">
        <v>42735</v>
      </c>
      <c r="K37">
        <v>59282.04</v>
      </c>
    </row>
    <row r="38" spans="1:11" x14ac:dyDescent="0.25">
      <c r="A38" t="str">
        <f>"ZF41BBCED5"</f>
        <v>ZF41BBCED5</v>
      </c>
      <c r="B38" t="str">
        <f t="shared" si="1"/>
        <v>06363391001</v>
      </c>
      <c r="C38" t="s">
        <v>15</v>
      </c>
      <c r="D38" t="s">
        <v>112</v>
      </c>
      <c r="E38" t="s">
        <v>17</v>
      </c>
      <c r="F38" s="1" t="s">
        <v>113</v>
      </c>
      <c r="G38" t="s">
        <v>114</v>
      </c>
      <c r="H38">
        <v>630</v>
      </c>
      <c r="I38" s="2">
        <v>42719</v>
      </c>
      <c r="J38" s="2">
        <v>42735</v>
      </c>
      <c r="K38">
        <v>630</v>
      </c>
    </row>
    <row r="39" spans="1:11" x14ac:dyDescent="0.25">
      <c r="A39" t="str">
        <f>"Z4C1B3E5FC"</f>
        <v>Z4C1B3E5FC</v>
      </c>
      <c r="B39" t="str">
        <f t="shared" si="1"/>
        <v>06363391001</v>
      </c>
      <c r="C39" t="s">
        <v>15</v>
      </c>
      <c r="D39" t="s">
        <v>115</v>
      </c>
      <c r="E39" t="s">
        <v>17</v>
      </c>
      <c r="F39" s="1" t="s">
        <v>116</v>
      </c>
      <c r="G39" t="s">
        <v>117</v>
      </c>
      <c r="H39">
        <v>3013.69</v>
      </c>
      <c r="I39" s="2">
        <v>42653</v>
      </c>
      <c r="J39" s="2">
        <v>42734</v>
      </c>
      <c r="K39">
        <v>3013.69</v>
      </c>
    </row>
    <row r="40" spans="1:11" x14ac:dyDescent="0.25">
      <c r="A40" t="str">
        <f>"ZDA19C147C"</f>
        <v>ZDA19C147C</v>
      </c>
      <c r="B40" t="str">
        <f t="shared" si="1"/>
        <v>06363391001</v>
      </c>
      <c r="C40" t="s">
        <v>15</v>
      </c>
      <c r="D40" t="s">
        <v>118</v>
      </c>
      <c r="E40" t="s">
        <v>17</v>
      </c>
      <c r="F40" s="1" t="s">
        <v>119</v>
      </c>
      <c r="G40" t="s">
        <v>120</v>
      </c>
      <c r="H40">
        <v>1900</v>
      </c>
      <c r="I40" s="2">
        <v>42499</v>
      </c>
      <c r="J40" s="2">
        <v>42551</v>
      </c>
      <c r="K40">
        <v>1900</v>
      </c>
    </row>
    <row r="41" spans="1:11" x14ac:dyDescent="0.25">
      <c r="A41" t="str">
        <f>"Z3319F63B3"</f>
        <v>Z3319F63B3</v>
      </c>
      <c r="B41" t="str">
        <f t="shared" si="1"/>
        <v>06363391001</v>
      </c>
      <c r="C41" t="s">
        <v>15</v>
      </c>
      <c r="D41" t="s">
        <v>121</v>
      </c>
      <c r="E41" t="s">
        <v>17</v>
      </c>
      <c r="F41" s="1" t="s">
        <v>122</v>
      </c>
      <c r="G41" t="s">
        <v>123</v>
      </c>
      <c r="H41">
        <v>500</v>
      </c>
      <c r="I41" s="2">
        <v>42513</v>
      </c>
      <c r="J41" s="2">
        <v>42544</v>
      </c>
      <c r="K41">
        <v>500</v>
      </c>
    </row>
    <row r="42" spans="1:11" x14ac:dyDescent="0.25">
      <c r="A42" t="str">
        <f>"6811457023"</f>
        <v>6811457023</v>
      </c>
      <c r="B42" t="str">
        <f t="shared" si="1"/>
        <v>06363391001</v>
      </c>
      <c r="C42" t="s">
        <v>15</v>
      </c>
      <c r="D42" t="s">
        <v>124</v>
      </c>
      <c r="E42" t="s">
        <v>17</v>
      </c>
      <c r="F42" s="1" t="s">
        <v>125</v>
      </c>
      <c r="G42" t="s">
        <v>126</v>
      </c>
      <c r="H42">
        <v>18564</v>
      </c>
      <c r="I42" s="2">
        <v>42671</v>
      </c>
      <c r="J42" s="2">
        <v>44496</v>
      </c>
      <c r="K42">
        <v>8075.34</v>
      </c>
    </row>
    <row r="43" spans="1:11" x14ac:dyDescent="0.25">
      <c r="A43" t="str">
        <f>"ZBC1C5C4A5"</f>
        <v>ZBC1C5C4A5</v>
      </c>
      <c r="B43" t="str">
        <f t="shared" si="1"/>
        <v>06363391001</v>
      </c>
      <c r="C43" t="s">
        <v>15</v>
      </c>
      <c r="D43" t="s">
        <v>127</v>
      </c>
      <c r="E43" t="s">
        <v>59</v>
      </c>
      <c r="F43" s="1" t="s">
        <v>128</v>
      </c>
      <c r="G43" t="s">
        <v>61</v>
      </c>
      <c r="H43">
        <v>8856.0499999999993</v>
      </c>
      <c r="I43" s="2">
        <v>42724</v>
      </c>
      <c r="J43" s="2">
        <v>42735</v>
      </c>
      <c r="K43">
        <v>8856.0499999999993</v>
      </c>
    </row>
    <row r="44" spans="1:11" x14ac:dyDescent="0.25">
      <c r="A44" t="str">
        <f>"Z6A1BDE154"</f>
        <v>Z6A1BDE154</v>
      </c>
      <c r="B44" t="str">
        <f t="shared" si="1"/>
        <v>06363391001</v>
      </c>
      <c r="C44" t="s">
        <v>15</v>
      </c>
      <c r="D44" t="s">
        <v>129</v>
      </c>
      <c r="E44" t="s">
        <v>59</v>
      </c>
      <c r="F44" s="1" t="s">
        <v>130</v>
      </c>
      <c r="G44" t="s">
        <v>131</v>
      </c>
      <c r="H44">
        <v>25081.8</v>
      </c>
      <c r="I44" s="2">
        <v>42724</v>
      </c>
      <c r="J44" s="2">
        <v>42735</v>
      </c>
      <c r="K44">
        <v>25081.8</v>
      </c>
    </row>
    <row r="45" spans="1:11" x14ac:dyDescent="0.25">
      <c r="A45" t="str">
        <f>"ZC21AD191A"</f>
        <v>ZC21AD191A</v>
      </c>
      <c r="B45" t="str">
        <f t="shared" si="1"/>
        <v>06363391001</v>
      </c>
      <c r="C45" t="s">
        <v>15</v>
      </c>
      <c r="D45" t="s">
        <v>132</v>
      </c>
      <c r="E45" t="s">
        <v>17</v>
      </c>
      <c r="F45" s="1" t="s">
        <v>133</v>
      </c>
      <c r="G45" t="s">
        <v>134</v>
      </c>
      <c r="H45">
        <v>340</v>
      </c>
      <c r="I45" s="2">
        <v>42614</v>
      </c>
      <c r="J45" s="2">
        <v>42735</v>
      </c>
      <c r="K45">
        <v>340</v>
      </c>
    </row>
    <row r="46" spans="1:11" x14ac:dyDescent="0.25">
      <c r="A46" t="str">
        <f>"ZAB1D01463"</f>
        <v>ZAB1D01463</v>
      </c>
      <c r="B46" t="str">
        <f t="shared" si="1"/>
        <v>06363391001</v>
      </c>
      <c r="C46" t="s">
        <v>15</v>
      </c>
      <c r="D46" t="s">
        <v>135</v>
      </c>
      <c r="E46" t="s">
        <v>17</v>
      </c>
      <c r="F46" s="1" t="s">
        <v>27</v>
      </c>
      <c r="G46" t="s">
        <v>28</v>
      </c>
      <c r="H46">
        <v>435.8</v>
      </c>
      <c r="I46" s="2">
        <v>42725</v>
      </c>
      <c r="J46" s="2">
        <v>42735</v>
      </c>
      <c r="K46">
        <v>435.8</v>
      </c>
    </row>
    <row r="47" spans="1:11" x14ac:dyDescent="0.25">
      <c r="A47" t="str">
        <f>"6917054588"</f>
        <v>6917054588</v>
      </c>
      <c r="B47" t="str">
        <f t="shared" si="1"/>
        <v>06363391001</v>
      </c>
      <c r="C47" t="s">
        <v>15</v>
      </c>
      <c r="D47" t="s">
        <v>136</v>
      </c>
      <c r="E47" t="s">
        <v>34</v>
      </c>
      <c r="F47" s="1" t="s">
        <v>110</v>
      </c>
      <c r="G47" t="s">
        <v>111</v>
      </c>
      <c r="H47">
        <v>213333</v>
      </c>
      <c r="I47" s="2">
        <v>42723</v>
      </c>
      <c r="J47" s="2">
        <v>42916</v>
      </c>
      <c r="K47">
        <v>210670.9</v>
      </c>
    </row>
    <row r="48" spans="1:11" x14ac:dyDescent="0.25">
      <c r="A48" t="str">
        <f>"686499878F"</f>
        <v>686499878F</v>
      </c>
      <c r="B48" t="str">
        <f t="shared" si="1"/>
        <v>06363391001</v>
      </c>
      <c r="C48" t="s">
        <v>15</v>
      </c>
      <c r="D48" t="s">
        <v>137</v>
      </c>
      <c r="E48" t="s">
        <v>34</v>
      </c>
      <c r="F48" s="1" t="s">
        <v>138</v>
      </c>
      <c r="G48" t="s">
        <v>139</v>
      </c>
      <c r="H48">
        <v>22250</v>
      </c>
      <c r="I48" s="2">
        <v>42688</v>
      </c>
      <c r="J48" s="2">
        <v>43782</v>
      </c>
      <c r="K48">
        <v>13716.2</v>
      </c>
    </row>
    <row r="49" spans="1:11" x14ac:dyDescent="0.25">
      <c r="A49" t="str">
        <f>"Z271C7279D"</f>
        <v>Z271C7279D</v>
      </c>
      <c r="B49" t="str">
        <f t="shared" si="1"/>
        <v>06363391001</v>
      </c>
      <c r="C49" t="s">
        <v>15</v>
      </c>
      <c r="D49" t="s">
        <v>140</v>
      </c>
      <c r="E49" t="s">
        <v>17</v>
      </c>
      <c r="F49" s="1" t="s">
        <v>80</v>
      </c>
      <c r="G49" t="s">
        <v>81</v>
      </c>
      <c r="H49">
        <v>620</v>
      </c>
      <c r="I49" s="2">
        <v>42711</v>
      </c>
      <c r="J49" s="2">
        <v>42735</v>
      </c>
      <c r="K49">
        <v>0</v>
      </c>
    </row>
    <row r="50" spans="1:11" x14ac:dyDescent="0.25">
      <c r="A50" t="str">
        <f>"675811903A"</f>
        <v>675811903A</v>
      </c>
      <c r="B50" t="str">
        <f t="shared" si="1"/>
        <v>06363391001</v>
      </c>
      <c r="C50" t="s">
        <v>15</v>
      </c>
      <c r="D50" t="s">
        <v>141</v>
      </c>
      <c r="E50" t="s">
        <v>34</v>
      </c>
      <c r="F50" s="1" t="s">
        <v>110</v>
      </c>
      <c r="G50" t="s">
        <v>111</v>
      </c>
      <c r="H50">
        <v>48233.279999999999</v>
      </c>
      <c r="I50" s="2">
        <v>42634</v>
      </c>
      <c r="J50" s="2">
        <v>42674</v>
      </c>
      <c r="K50">
        <v>0</v>
      </c>
    </row>
    <row r="51" spans="1:11" x14ac:dyDescent="0.25">
      <c r="A51" t="str">
        <f>"675811903A"</f>
        <v>675811903A</v>
      </c>
      <c r="B51" t="str">
        <f t="shared" si="1"/>
        <v>06363391001</v>
      </c>
      <c r="C51" t="s">
        <v>15</v>
      </c>
      <c r="D51" t="s">
        <v>142</v>
      </c>
      <c r="E51" t="s">
        <v>34</v>
      </c>
      <c r="F51" s="1" t="s">
        <v>110</v>
      </c>
      <c r="G51" t="s">
        <v>111</v>
      </c>
      <c r="H51">
        <v>62570.16</v>
      </c>
      <c r="I51" s="2">
        <v>42696</v>
      </c>
      <c r="J51" s="2">
        <v>42735</v>
      </c>
      <c r="K51">
        <v>0</v>
      </c>
    </row>
    <row r="52" spans="1:11" x14ac:dyDescent="0.25">
      <c r="A52" t="str">
        <f>"ZC11C2905C"</f>
        <v>ZC11C2905C</v>
      </c>
      <c r="B52" t="str">
        <f t="shared" si="1"/>
        <v>06363391001</v>
      </c>
      <c r="C52" t="s">
        <v>15</v>
      </c>
      <c r="D52" t="s">
        <v>143</v>
      </c>
      <c r="E52" t="s">
        <v>59</v>
      </c>
      <c r="F52" s="1" t="s">
        <v>144</v>
      </c>
      <c r="G52" t="s">
        <v>39</v>
      </c>
      <c r="H52">
        <v>3091.06</v>
      </c>
      <c r="I52" s="2">
        <v>42727</v>
      </c>
      <c r="J52" s="2">
        <v>42794</v>
      </c>
      <c r="K52">
        <v>0</v>
      </c>
    </row>
    <row r="53" spans="1:11" x14ac:dyDescent="0.25">
      <c r="A53" t="str">
        <f>"Z011C28F98"</f>
        <v>Z011C28F98</v>
      </c>
      <c r="B53" t="str">
        <f t="shared" si="1"/>
        <v>06363391001</v>
      </c>
      <c r="C53" t="s">
        <v>15</v>
      </c>
      <c r="D53" t="s">
        <v>145</v>
      </c>
      <c r="E53" t="s">
        <v>59</v>
      </c>
      <c r="F53" s="1" t="s">
        <v>144</v>
      </c>
      <c r="G53" t="s">
        <v>146</v>
      </c>
      <c r="H53">
        <v>2750</v>
      </c>
      <c r="I53" s="2">
        <v>42726</v>
      </c>
      <c r="J53" s="2">
        <v>42794</v>
      </c>
      <c r="K53">
        <v>0</v>
      </c>
    </row>
    <row r="54" spans="1:11" x14ac:dyDescent="0.25">
      <c r="A54" t="str">
        <f>"ZD61C23203"</f>
        <v>ZD61C23203</v>
      </c>
      <c r="B54" t="str">
        <f t="shared" si="1"/>
        <v>06363391001</v>
      </c>
      <c r="C54" t="s">
        <v>15</v>
      </c>
      <c r="D54" t="s">
        <v>147</v>
      </c>
      <c r="E54" t="s">
        <v>59</v>
      </c>
      <c r="F54" s="1" t="s">
        <v>144</v>
      </c>
      <c r="G54" t="s">
        <v>39</v>
      </c>
      <c r="H54">
        <v>3166.75</v>
      </c>
      <c r="I54" s="2">
        <v>42726</v>
      </c>
      <c r="J54" s="2">
        <v>42794</v>
      </c>
      <c r="K54">
        <v>0</v>
      </c>
    </row>
    <row r="55" spans="1:11" x14ac:dyDescent="0.25">
      <c r="A55" t="str">
        <f>"Z711C3BF55"</f>
        <v>Z711C3BF55</v>
      </c>
      <c r="B55" t="str">
        <f t="shared" si="1"/>
        <v>06363391001</v>
      </c>
      <c r="C55" t="s">
        <v>15</v>
      </c>
      <c r="D55" t="s">
        <v>148</v>
      </c>
      <c r="E55" t="s">
        <v>59</v>
      </c>
      <c r="F55" s="1" t="s">
        <v>149</v>
      </c>
      <c r="G55" t="s">
        <v>150</v>
      </c>
      <c r="H55">
        <v>4725</v>
      </c>
      <c r="I55" s="2">
        <v>42717</v>
      </c>
      <c r="J55" s="2">
        <v>42794</v>
      </c>
      <c r="K55">
        <v>4724.99</v>
      </c>
    </row>
    <row r="56" spans="1:11" x14ac:dyDescent="0.25">
      <c r="A56" t="str">
        <f>"Z941B56911"</f>
        <v>Z941B56911</v>
      </c>
      <c r="B56" t="str">
        <f t="shared" si="1"/>
        <v>06363391001</v>
      </c>
      <c r="C56" t="s">
        <v>15</v>
      </c>
      <c r="D56" t="s">
        <v>151</v>
      </c>
      <c r="E56" t="s">
        <v>17</v>
      </c>
      <c r="F56" s="1" t="s">
        <v>152</v>
      </c>
      <c r="G56" t="s">
        <v>153</v>
      </c>
      <c r="H56">
        <v>8075</v>
      </c>
      <c r="I56" s="2">
        <v>42736</v>
      </c>
      <c r="J56" s="2">
        <v>43100</v>
      </c>
      <c r="K56">
        <v>8074.92</v>
      </c>
    </row>
    <row r="57" spans="1:11" x14ac:dyDescent="0.25">
      <c r="A57" t="str">
        <f>"Z4719C0A47"</f>
        <v>Z4719C0A47</v>
      </c>
      <c r="B57" t="str">
        <f t="shared" si="1"/>
        <v>06363391001</v>
      </c>
      <c r="C57" t="s">
        <v>15</v>
      </c>
      <c r="D57" t="s">
        <v>154</v>
      </c>
      <c r="E57" t="s">
        <v>17</v>
      </c>
      <c r="F57" s="1" t="s">
        <v>155</v>
      </c>
      <c r="G57" t="s">
        <v>156</v>
      </c>
      <c r="H57">
        <v>0</v>
      </c>
      <c r="I57" s="2">
        <v>42491</v>
      </c>
      <c r="J57" s="2">
        <v>42855</v>
      </c>
      <c r="K57">
        <v>3257.36</v>
      </c>
    </row>
    <row r="58" spans="1:11" x14ac:dyDescent="0.25">
      <c r="A58" t="str">
        <f>"6710150EF0"</f>
        <v>6710150EF0</v>
      </c>
      <c r="B58" t="str">
        <f t="shared" si="1"/>
        <v>06363391001</v>
      </c>
      <c r="C58" t="s">
        <v>15</v>
      </c>
      <c r="D58" t="s">
        <v>157</v>
      </c>
      <c r="E58" t="s">
        <v>34</v>
      </c>
      <c r="F58" s="1" t="s">
        <v>158</v>
      </c>
      <c r="G58" t="s">
        <v>159</v>
      </c>
      <c r="H58">
        <v>164458.63</v>
      </c>
      <c r="I58" s="2">
        <v>42522</v>
      </c>
      <c r="J58" s="2">
        <v>43863</v>
      </c>
      <c r="K58">
        <v>63810.17</v>
      </c>
    </row>
    <row r="59" spans="1:11" x14ac:dyDescent="0.25">
      <c r="A59" t="str">
        <f>"ZA71B83311"</f>
        <v>ZA71B83311</v>
      </c>
      <c r="B59" t="str">
        <f t="shared" si="1"/>
        <v>06363391001</v>
      </c>
      <c r="C59" t="s">
        <v>15</v>
      </c>
      <c r="D59" t="s">
        <v>160</v>
      </c>
      <c r="E59" t="s">
        <v>17</v>
      </c>
      <c r="F59" s="1" t="s">
        <v>161</v>
      </c>
      <c r="G59" t="s">
        <v>153</v>
      </c>
      <c r="H59">
        <v>1350</v>
      </c>
      <c r="I59" s="2">
        <v>42644</v>
      </c>
      <c r="J59" s="2">
        <v>42735</v>
      </c>
      <c r="K59">
        <v>1350</v>
      </c>
    </row>
    <row r="60" spans="1:11" x14ac:dyDescent="0.25">
      <c r="A60" t="str">
        <f>"Z2C1A867CC"</f>
        <v>Z2C1A867CC</v>
      </c>
      <c r="B60" t="str">
        <f t="shared" si="1"/>
        <v>06363391001</v>
      </c>
      <c r="C60" t="s">
        <v>15</v>
      </c>
      <c r="D60" t="s">
        <v>162</v>
      </c>
      <c r="E60" t="s">
        <v>17</v>
      </c>
      <c r="F60" s="1" t="s">
        <v>163</v>
      </c>
      <c r="G60" t="s">
        <v>164</v>
      </c>
      <c r="H60">
        <v>0</v>
      </c>
      <c r="I60" s="2">
        <v>42491</v>
      </c>
      <c r="J60" s="2">
        <v>42855</v>
      </c>
      <c r="K60">
        <v>2018.9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basilicata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2019-01-29T16:09:23Z</dcterms:created>
  <dcterms:modified xsi:type="dcterms:W3CDTF">2019-01-29T16:09:23Z</dcterms:modified>
</cp:coreProperties>
</file>