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ala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</calcChain>
</file>

<file path=xl/sharedStrings.xml><?xml version="1.0" encoding="utf-8"?>
<sst xmlns="http://schemas.openxmlformats.org/spreadsheetml/2006/main" count="406" uniqueCount="220">
  <si>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</si>
  <si>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</si>
  <si>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</si>
  <si>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</si>
  <si>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</si>
  <si>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</si>
  <si>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</si>
  <si>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</si>
  <si>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</si>
  <si>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</si>
  <si>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</si>
  <si>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</si>
  <si>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</si>
  <si>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</si>
  <si>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</si>
  <si>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Calabria</t>
  </si>
  <si>
    <t>AFFIDAMENTO DIRETTO PER POLIZZA ASSICURATIVA TIROCINANTE PRESSO DP REGGIO CALABRIA</t>
  </si>
  <si>
    <t>23-AFFIDAMENTO IN ECONOMIA - AFFIDAMENTO DIRETTO</t>
  </si>
  <si>
    <t xml:space="preserve">CIESSE SAS  (CF: 02331740809)
</t>
  </si>
  <si>
    <t>CIESSE SAS  (CF: 02331740809)</t>
  </si>
  <si>
    <t>Fornitura stampati postali per Ufficio Territoriale di Paola</t>
  </si>
  <si>
    <t xml:space="preserve">POSTE ITALIANE SPA (CF: 97103880585)
</t>
  </si>
  <si>
    <t>POSTE ITALIANE SPA (CF: 97103880585)</t>
  </si>
  <si>
    <t>AFFIDAMENTO DIRETTO LAVORI STRAORDINARI DI MANUTENZIONE IMPIANTI ELEVATORI PRESSO SEDE UFFICI FINANZIARI DI COSENZA VIA POPILIA</t>
  </si>
  <si>
    <t xml:space="preserve">TSI Ascensori di Talerico Saverio (CF: TLRSVR71R19C002E)
</t>
  </si>
  <si>
    <t>TSI Ascensori di Talerico Saverio (CF: TLRSVR71R19C002E)</t>
  </si>
  <si>
    <t>AFFIDAMENTO DIRETTO PER RIPARAZIONE IMPIANTO ELEVATORE PRESSO DP REGGIO CALBRIA VIA PENTIMELE</t>
  </si>
  <si>
    <t xml:space="preserve">FEBERT SRL  (CF: 00720260801)
</t>
  </si>
  <si>
    <t>FEBERT SRL  (CF: 00720260801)</t>
  </si>
  <si>
    <t>AFFIDAMENTO DIRETTO LAVORI STRAORDINARI DI MANUTENZIONE IMPIANTO ELEVATORE PRESSO SEDE DP REGGIO CALABRIA VIA PLUTINO</t>
  </si>
  <si>
    <t>ADESIONE CONVENZIONE GAS NATURALE 8</t>
  </si>
  <si>
    <t>26-AFFIDAMENTO DIRETTO IN ADESIONE AD ACCORDO QUADRO/CONVENZIONE</t>
  </si>
  <si>
    <t xml:space="preserve">ESTRA ENERGIE SRL (CF: 01219980529)
</t>
  </si>
  <si>
    <t>ESTRA ENERGIE SRL (CF: 01219980529)</t>
  </si>
  <si>
    <t>Affidamento diretto lavori di rispristino carrelli compattabili presso la DP di Cosenza - Via Barrio</t>
  </si>
  <si>
    <t xml:space="preserve">moving box srl (CF: 07456480966)
</t>
  </si>
  <si>
    <t>moving box srl (CF: 07456480966)</t>
  </si>
  <si>
    <t>AFFIDAMENTO VERIFICHE IMPIANTI ELETTRICI PRESSO DR CALABRIA E UFFICI PERIFERICI</t>
  </si>
  <si>
    <t>22-PROCEDURA NEGOZIATA DERIVANTE DA AVVISI CON CUI SI INDICE LA GARA</t>
  </si>
  <si>
    <t xml:space="preserve">ANIMAT SAS DI ANGOTTI NICOLA (CF: 03039230796)
C.I.P.E.S. SRL (CF: 01488320431)
E.T&amp;T. di Demetrio Leonardo (CF: lnrdtr66h24h224b)
ELETTRO-LAB SRL  (CF: 06453640721)
L'IMPIANTISTA DELLA TUA CITTA' (CF: RGSCSM59E16B180F)
</t>
  </si>
  <si>
    <t>C.I.P.E.S. SRL (CF: 01488320431)</t>
  </si>
  <si>
    <t>AFFIDAMENTO DIRETTO VERIFICA FUNZIONALITA' BOMBOLE ARGON E VALVOLE PRESSO LA DP DI COSENZA</t>
  </si>
  <si>
    <t xml:space="preserve">SICURLAV SRL (CF: 02988800781)
</t>
  </si>
  <si>
    <t>SICURLAV SRL (CF: 02988800781)</t>
  </si>
  <si>
    <t>AFFIDAMENTO DIRETTO PER FORNITURA E INSTALLAZIONE DI UNO SCALDA ACQUA ELETTRICO PRESSO LA DR CALABRIA</t>
  </si>
  <si>
    <t xml:space="preserve">C.S.A. S.R.L. (CF: 02489020798)
</t>
  </si>
  <si>
    <t>C.S.A. S.R.L. (CF: 02489020798)</t>
  </si>
  <si>
    <t>AFFIDAMENTO URGENTE PER RIPARAZIONE SERVIZI IGIENICI DELLA DP REGGIO CALABRIA VIA PLUTINO</t>
  </si>
  <si>
    <t>AFFIDAMENTO DIRETTO PER LAVORI DI SISTEMAZIONE E RIPRISTINO AREA VERDE DP REGGIO CALABRIA VIA PLUTINO</t>
  </si>
  <si>
    <t xml:space="preserve">SPROVIERE PRONTO SERVICE SERVIZI ECOLOGICI SRL (CF: 02695400784)
</t>
  </si>
  <si>
    <t>SPROVIERE PRONTO SERVICE SERVIZI ECOLOGICI SRL (CF: 02695400784)</t>
  </si>
  <si>
    <t xml:space="preserve">AFFIDAMENTO DIRETTO IN SANATORIA PER INTERVENTO URGENTE PRESSO I LOCALI ARCHIVIO PRESSO LA DP DI COSENZA VIA POPILIA </t>
  </si>
  <si>
    <t>Affidamento urgente lavori di riparazione e  ripristino immobili Dr Calabria</t>
  </si>
  <si>
    <t xml:space="preserve">ARREDO 2T DI TRAPASSO PASQUALE (CF: TRPPQL67M07C352M)
</t>
  </si>
  <si>
    <t>ARREDO 2T DI TRAPASSO PASQUALE (CF: TRPPQL67M07C352M)</t>
  </si>
  <si>
    <t>ACQUISTO SUL MEPA DI UN MONITOR PER SISTEMA ELIMINACODE DA INSTALLARE PRESSO L'UFFICIO TERRIOTRIALE DI CATANZARO</t>
  </si>
  <si>
    <t xml:space="preserve">SIGMA S.P.A. (CF: 01590580443)
</t>
  </si>
  <si>
    <t>SIGMA S.P.A. (CF: 01590580443)</t>
  </si>
  <si>
    <t>ADESIONE CONVENZIONE CONSIP PER ACQUISTO TONER PER STAMPANTI - DR CALABRIA E UFFICI PERIFERICI</t>
  </si>
  <si>
    <t xml:space="preserve">ITALWARE SRL (CF: 02102821002)
</t>
  </si>
  <si>
    <t>ITALWARE SRL (CF: 02102821002)</t>
  </si>
  <si>
    <t>ADESIONE CONVENZIONE CONSIP CARTE DI CREDITO 4</t>
  </si>
  <si>
    <t xml:space="preserve">NEXI PAYMENTS S.P.A. (giÃ  CARTASI SPA) (CF: 04107060966)
</t>
  </si>
  <si>
    <t>NEXI PAYMENTS S.P.A. (giÃ  CARTASI SPA) (CF: 04107060966)</t>
  </si>
  <si>
    <t>AFFIDAMENTO LAVORI EDILI PER ADEGUAMENTO LOCALI PRESSO LO SPORTELLO DECENTRATO DI SATRIANO</t>
  </si>
  <si>
    <t>08-AFFIDAMENTO IN ECONOMIA - COTTIMO FIDUCIARIO</t>
  </si>
  <si>
    <t xml:space="preserve">A.D.Edil di Catalano Francesco (CF: ctlfnc76m18c352f)
CORAPIDROSYSTEM DI CORAPI VITTORIO (CF: CRPVTR82S30C352D)
DITTA DI PROCOPIO ANTONIO (CF: PRCNTN74M19C352P)
LA STADIA COSTRUZIONI E PROGETTAZIONI DI PROCOPIO SALVATORE (CF: PRCSVT63H12D257N)
TG EDIL SAS DI TRAPASSO &amp; FIGLI (CF: 03090340799)
</t>
  </si>
  <si>
    <t>A.D.Edil di Catalano Francesco (CF: ctlfnc76m18c352f)</t>
  </si>
  <si>
    <t>AFFIDAMENTO DIRETTO PER FORNITURA ECONSEGNA PREMI PER CONCORSO FISCO E SCUOLA DELLA DR CALABRIA</t>
  </si>
  <si>
    <t xml:space="preserve">Graficherre sas di Francesco Raffaele &amp; c. (CF: 02630270797)
</t>
  </si>
  <si>
    <t>Graficherre sas di Francesco Raffaele &amp; c. (CF: 02630270797)</t>
  </si>
  <si>
    <t>AFFIDAMENTO SERVIZIO RISCOSSIONE TRIBUTI PRESSO AGENZIA DEL TERRITORIO</t>
  </si>
  <si>
    <t xml:space="preserve">BANCA NAZIONALE DEL LAVORO SPA (CF: 09339391006)
</t>
  </si>
  <si>
    <t>BANCA NAZIONALE DEL LAVORO SPA (CF: 09339391006)</t>
  </si>
  <si>
    <t>FORNITURA BUONI PASTO PER IL PERSONALE DELLA DR CALABRIA</t>
  </si>
  <si>
    <t xml:space="preserve">SODEXO MOTIVATION SOLUTION ITALIA SRL (CF: 05892970152)
</t>
  </si>
  <si>
    <t>SODEXO MOTIVATION SOLUTION ITALIA SRL (CF: 05892970152)</t>
  </si>
  <si>
    <t xml:space="preserve">Fornitura e consegnalampada con supporto per videoproiettore EPSON EMP 1810 </t>
  </si>
  <si>
    <t xml:space="preserve">RL3 SRL (CF: 09653091000)
</t>
  </si>
  <si>
    <t>RL3 SRL (CF: 09653091000)</t>
  </si>
  <si>
    <t>Fornitura e consegna di etichette in oiliestere</t>
  </si>
  <si>
    <t xml:space="preserve">CAPRIOLI SOLUTIONS S.R.L. (CF: 10892451005)
</t>
  </si>
  <si>
    <t>CAPRIOLI SOLUTIONS S.R.L. (CF: 10892451005)</t>
  </si>
  <si>
    <t>SERVIZIO DI PULIZIA A RIDOTTO IMPATTO AMBIENTALE PER GLI UFFICI DELLA DR CALABRIA</t>
  </si>
  <si>
    <t xml:space="preserve">EURO &amp; PROMOS FM SOC.COOP.P.A. (CF: 02458660301)
</t>
  </si>
  <si>
    <t>EURO &amp; PROMOS FM SOC.COOP.P.A. (CF: 02458660301)</t>
  </si>
  <si>
    <t>FORNITURA E CONSEGNA TONER E DRUM PER LA DR CALABRIA</t>
  </si>
  <si>
    <t xml:space="preserve">All Office di Perrone Patrizia (CF: PRRPRZ71B66C352E)
kernel (CF: 02127680797)
Mantuano Demetrio Antonio (CF: mntdtr73H13H224R)
Sanzo srl (CF: 02019480785)
STILGRAFIX ITALIANA S.P.A. (CF: 03103490482)
</t>
  </si>
  <si>
    <t>Sanzo srl (CF: 02019480785)</t>
  </si>
  <si>
    <t>Affidamento lavori adeguamento  presso immobile DP Crotone</t>
  </si>
  <si>
    <t xml:space="preserve">Alan srl (CF: 03499680795)
CERREDIL SRL unipersonale (CF: 03141740798)
cimino costruzioni srl (CF: 02465880793)
EDIL CASA DI MONTARELLO ANTONINO (CF: 02105490805)
Sestito Giancarlo &amp; figli srl (CF: 02322880796)
</t>
  </si>
  <si>
    <t>Sestito Giancarlo &amp; figli srl (CF: 02322880796)</t>
  </si>
  <si>
    <t>Noleggio fotocopiatori per  DR Calabria e uffici periferici</t>
  </si>
  <si>
    <t xml:space="preserve">OLIVETTI SPA (CF: 02298700010)
</t>
  </si>
  <si>
    <t>OLIVETTI SPA (CF: 02298700010)</t>
  </si>
  <si>
    <t>FORNITURA BUONI PASTO PER I DIPENDENTI DELLA DR CALABRIA</t>
  </si>
  <si>
    <t>FORNITURA CONDIZIONATORI  PER LA DR CALABRIA E UFFICI  DIPENDENTI</t>
  </si>
  <si>
    <t xml:space="preserve">AMATO ANTONIO (CF: MTANTN56M22E239Z)
IL GIARDINIERE SAS (CF: STLCML73T10F112J)
TECNOTHERM (CF: SCRGNN67H23D086G)
TERMOCASA SRL (CF: 01051370805)
VEGA ENERGIA SRL (CF: 02921410789)
</t>
  </si>
  <si>
    <t>TERMOCASA SRL (CF: 01051370805)</t>
  </si>
  <si>
    <t>ABBONAMENTO RIVISTA LEXITALIA PER LA DR CALABRIA</t>
  </si>
  <si>
    <t xml:space="preserve">GIURICONSULT SRL (CF: 05247730822)
</t>
  </si>
  <si>
    <t>GIURICONSULT SRL (CF: 05247730822)</t>
  </si>
  <si>
    <t>Fornitura di due monitor per sistema eliminacode DP CZ</t>
  </si>
  <si>
    <t>Fornitura e consegna prodotti di cancelleria di uso comune per DR Calabria E Uffici periferici</t>
  </si>
  <si>
    <t xml:space="preserve">Agostino Romeo SRL (CF: 01510400805)
BP Management (CF: 02933380798)
CALIO' INFORMATICA (CF: 01558670780)
conforti Mario e F.lli SNC  (CF: 01660980788)
Gruppo Talarico SRL (CF: 02610230795)
</t>
  </si>
  <si>
    <t>BP Management (CF: 02933380798)</t>
  </si>
  <si>
    <t>Acquisto n.1 buono libri - Concorso Fisco e Scuola -</t>
  </si>
  <si>
    <t xml:space="preserve">Kroton Libri SAS di Cosco Umberto (CF: 03095880799)
</t>
  </si>
  <si>
    <t>Kroton Libri SAS di Cosco Umberto (CF: 03095880799)</t>
  </si>
  <si>
    <t>FORNITURA E INSTALLAZIONE RETE ALLONTANAMENTO VOLATILI PRESSO LA DR CALABRIA</t>
  </si>
  <si>
    <t xml:space="preserve">Cirianni Rocco (CF: CRNRCC64P20F537Z)
NEW TECHNOLOGY SOC COOP ARL (CF: 04862130871)
SIDDA SUD SAS (CF: 06467610637)
SIKANIA SERVICE SOCIETA' COOPERATIVA (CF: 01556140851)
SPROVIERE PRONTO SERVICE SERVIZI ECOLOGICI SRL (CF: 02695400784)
</t>
  </si>
  <si>
    <t>Cirianni Rocco (CF: CRNRCC64P20F537Z)</t>
  </si>
  <si>
    <t>DISINSTALLAZIONE E REINSTALLAZIONE TERMINALI PRESENZE ASSENZE DP KR</t>
  </si>
  <si>
    <t xml:space="preserve">SOLARI DI UDINE S.P.A. (CF: 01847860309)
</t>
  </si>
  <si>
    <t>SOLARI DI UDINE S.P.A. (CF: 01847860309)</t>
  </si>
  <si>
    <t>CORSO DI AGGIORNAMENTO PER COORDINATORE DELLA SICUREZZA DESTINATO AI TECNICI DELLA DR CALABRIA</t>
  </si>
  <si>
    <t xml:space="preserve">CIEFFE SAS DI FRANZESE CRISTIAN (CF: 02718340785)
</t>
  </si>
  <si>
    <t>CIEFFE SAS DI FRANZESE CRISTIAN (CF: 02718340785)</t>
  </si>
  <si>
    <t>FORNITURA N.1 MONITOR E N.2 MINI PC- DP CROTONE</t>
  </si>
  <si>
    <t>LAVORI DI DISOSTRUZIONE CONDOTTA FOGNANTE PRESSO UP TERRITORIO CATANZARO</t>
  </si>
  <si>
    <t xml:space="preserve">SANDRO GRECO SRL (CF: 02483860793)
</t>
  </si>
  <si>
    <t>SANDRO GRECO SRL (CF: 02483860793)</t>
  </si>
  <si>
    <t>FORNITURA DI PEZZI MOBILI PER TIMBRI A CALENDARIO 2017 DA DESTINARE AGLI UFFICI PROVINCIALI TERRITORIO DELLA DR CALABRIA</t>
  </si>
  <si>
    <t xml:space="preserve">Istituto Poligrafico e Zecca dello Stato  (CF: 00399810589)
</t>
  </si>
  <si>
    <t>Istituto Poligrafico e Zecca dello Stato  (CF: 00399810589)</t>
  </si>
  <si>
    <t>LAVORI DI MESSA A NORMA IMPIANTI ELEVATORI PRESSO GLI UFFICI DELLA DP REGGIO CALABRIA</t>
  </si>
  <si>
    <t>Rinnovo abbonamento quotidiano " Gazzetta del Sud"</t>
  </si>
  <si>
    <t xml:space="preserve">SOCIETA' EDITRICE SUD SPA (CF: 00072240831)
</t>
  </si>
  <si>
    <t>SOCIETA' EDITRICE SUD SPA (CF: 00072240831)</t>
  </si>
  <si>
    <t>Manutenzione aree verdi DP Crotone e UT Palmi</t>
  </si>
  <si>
    <t xml:space="preserve">ARES DI BASILIO SILVIO (CF: BSLSLV82M25C002X)
</t>
  </si>
  <si>
    <t>ARES DI BASILIO SILVIO (CF: BSLSLV82M25C002X)</t>
  </si>
  <si>
    <t>Riparazione cancello automatico presso DR Calabria</t>
  </si>
  <si>
    <t xml:space="preserve">GR Ingressi automatici srl (CF: 03244690792)
</t>
  </si>
  <si>
    <t>GR Ingressi automatici srl (CF: 03244690792)</t>
  </si>
  <si>
    <t>Riparazioni impianti viedosorveglianza e rilevazione fumi presso alcuni uffici della Direzione Regionale Calabria</t>
  </si>
  <si>
    <t xml:space="preserve">2P Elettronica di Pisani Pasquale (CF: PSNPQL62A04G034P)
</t>
  </si>
  <si>
    <t>2P Elettronica di Pisani Pasquale (CF: PSNPQL62A04G034P)</t>
  </si>
  <si>
    <t>Lavori di riparazione impianto climatizzazione  Dr Calabria</t>
  </si>
  <si>
    <t xml:space="preserve">DAIKIN AIR CONDIZIONING ITALY SPA (CF: 03667970283)
</t>
  </si>
  <si>
    <t>DAIKIN AIR CONDIZIONING ITALY SPA (CF: 03667970283)</t>
  </si>
  <si>
    <t>PUBBLICAZIONE PER RICERCA DI MERCATO IMMOBILI IN LOCRI E REGGIO CALABRIA- LA REPUBBLICA</t>
  </si>
  <si>
    <t xml:space="preserve">A. MANZONI &amp; C. S.p.a. (CF: 04705810150)
</t>
  </si>
  <si>
    <t>A. MANZONI &amp; C. S.p.a. (CF: 04705810150)</t>
  </si>
  <si>
    <t>PUBBLICAZIONE PER RICERCA IMMOBILI IN LOCRI E REGGIO CALABRIA- QUOTIDIANO DEL SUD</t>
  </si>
  <si>
    <t xml:space="preserve">PUBLIFAST SRL (CF: 02468820788)
</t>
  </si>
  <si>
    <t>PUBLIFAST SRL (CF: 02468820788)</t>
  </si>
  <si>
    <t>Fornitura e consegna Toner per  Uffici periferici DR Calabria</t>
  </si>
  <si>
    <t>Fornitura,stampa e consegna  prodotti tipografici per DR Calabria e Uffici periferici</t>
  </si>
  <si>
    <t xml:space="preserve">Graficherre sas di Francesco Raffaele &amp; c. (CF: 02630270797)
Mantuano Demetrio Antonio (CF: mntdtr73H13H224R)
Rubbettino srl (CF: 00122460793)
Stabilimento tipografico De Rose snc (CF: 01381050788)
Stampa Sud Srl (CF: 02144720790)
</t>
  </si>
  <si>
    <t>Stampa Sud Srl (CF: 02144720790)</t>
  </si>
  <si>
    <t xml:space="preserve">ADESIONE CONVEZIONE CONSIP PER NOLEGGIO N.28 FOTOCOPIATORI </t>
  </si>
  <si>
    <t>LAVORI MANUTENZIONE IMPIANTI ELETTRICI PRESSO L'IMMOBILE DEL COP SEDE STACCATA DI REGGIO CALABRIA</t>
  </si>
  <si>
    <t xml:space="preserve">CO.GE.PO. SRL  (CF: 02459250805)
</t>
  </si>
  <si>
    <t>CO.GE.PO. SRL  (CF: 02459250805)</t>
  </si>
  <si>
    <t>Fornitura e posa in opera di tende da destinare ad alcuni uffici finanziari della Direzione Regionale della Calabria.</t>
  </si>
  <si>
    <t xml:space="preserve">ARREDOMOBIL (CF: RGUFBA72P21C352A)
BP Management (CF: 02933380798)
E.T&amp;T. di Demetrio Leonardo (CF: lnrdtr66h24h224b)
GI.VA. SRL (CF: 00969500800)
PUNTO TENDA DI PLASTINA GIUSEPPE (CF: PLSGPP70B07A773I)
</t>
  </si>
  <si>
    <t>PUNTO TENDA DI PLASTINA GIUSEPPE (CF: PLSGPP70B07A773I)</t>
  </si>
  <si>
    <t xml:space="preserve">Fornitura, consegna ed installazione di n. 4 condizionatori e di una barriera a lama dâ€™aria presso alcuni uffici finanziari della Direzione Regionale della Calabria </t>
  </si>
  <si>
    <t xml:space="preserve">CRIVARO IMPIANTI SRL  (CF: 03161030782)
dielettra srl (CF: 00494270796)
E.T&amp;T. di Demetrio Leonardo (CF: lnrdtr66h24h224b)
ELIO GRECO IMPIANTI  (CF: GRCLEI51M12D122J)
TERMOCASA SRL (CF: 01051370805)
</t>
  </si>
  <si>
    <t>E.T&amp;T. di Demetrio Leonardo (CF: lnrdtr66h24h224b)</t>
  </si>
  <si>
    <t>Fornitura di n. 3 gruppi di continuitÃ  (UPS) completi di batterie da installare presso lâ€™immobile di Via Popilia - Cosenza, e lâ€™immobile di C.so Mazzini 206- Catanzaro.</t>
  </si>
  <si>
    <t xml:space="preserve">CO.M.I.T.EL CONSORZIO MULTIMEDIALE (CF: 02166720793)
E.T&amp;T. di Demetrio Leonardo (CF: lnrdtr66h24h224b)
ELIO GRECO IMPIANTI  (CF: GRCLEI51M12D122J)
S.E.A MEDITERRANEA SRL (CF: 02378170787)
SOVERINO IMPIANTI SRL (CF: 01903580791)
</t>
  </si>
  <si>
    <t>S.E.A MEDITERRANEA SRL (CF: 02378170787)</t>
  </si>
  <si>
    <t>Fornitura e posa in opera di n.1 pompa pilota dellâ€™impianto antincendio ubicato presso lâ€™immobile di Via Lombardi sede della Direzione Regionale della Calabria.</t>
  </si>
  <si>
    <t xml:space="preserve">Sostituzione e messa in opera di una telecamera â€œspeed domeâ€ per lâ€™impianto di videosorveglianza installato presso lâ€™immobile di Via Lombardi, sede della Direzione Regionale della Calabria </t>
  </si>
  <si>
    <t xml:space="preserve">dielettra srl (CF: 00494270796)
</t>
  </si>
  <si>
    <t>dielettra srl (CF: 00494270796)</t>
  </si>
  <si>
    <t>FORNITURA DI TONER PER STAMPANTI DA DESTINARE AGLI UFFICI DELLA DR CALABRIA</t>
  </si>
  <si>
    <t xml:space="preserve">GVN Ufficio srl (CF: 02608290801)
OFFICE CENTER LINE DI RUFFA ANTONIO (CF: RFFNTN68M13F537X)
PRINK SRL (CF: 02061220394)
R.C.M. ITALIA s.r.l. (CF: 06736060630)
THE BRAINWORK SRL (CF: 02035670799)
</t>
  </si>
  <si>
    <t>R.C.M. ITALIA s.r.l. (CF: 06736060630)</t>
  </si>
  <si>
    <t>Riparazione impianto di climatizzazione presso Dr Calabria</t>
  </si>
  <si>
    <t>ABBONAMENTO ON LINE IPSOA - DR CALABRIA UFFICIO LEGALE</t>
  </si>
  <si>
    <t xml:space="preserve">WOLTERS KLUWER ITALIA SRL (CF: 10209790152)
</t>
  </si>
  <si>
    <t>WOLTERS KLUWER ITALIA SRL (CF: 10209790152)</t>
  </si>
  <si>
    <t xml:space="preserve">Manutenzione delle aree verdi presso le sedi della Direzione Regionale della Calabria, della Direzione Provinciale di Reggio Calabria e della Direzione Provinciale di Cosenza </t>
  </si>
  <si>
    <t xml:space="preserve">ARES DI BASILIO SILVIO (CF: BSLSLV82M25C002X)
CRICELLI COSTRUZIONI S.R.L. (CF: 02844590790)
EGA SRL (CF: 02791000801)
GEO LAB (CF: 01914560782)
VARCA GROUP SRL (CF: 02651600781)
</t>
  </si>
  <si>
    <t>LAVORI DI RIPARAZIONE IMPIANTO IDRICO PRESSO DP REGGIO CALABRIA</t>
  </si>
  <si>
    <t>ADEGUAMENTO E MESSA A NORMA IMPIANTO ELETTRICO PRESSO SPORTELLO DECENTRATO DI SATRIANO- DP CZ</t>
  </si>
  <si>
    <t xml:space="preserve">ASSITEC SAS DI V. CARLINO &amp; C. (CF: 01581320809)
ELETTROIMPIANTI BELCAMINO DI BELCAMINO COSTANTINO (CF: BLCCTN85E01C352T)
Ellebi srl (CF: 02674850793)
S.A IMPIANTI ELETTRICI DI SCOZZAFAVA ANTONIO  (CF: SCZNTN75C20C352W)
TEKNIMP SERVICE SAS DI AMATO GIUSEPPE  (CF: 03045810797)
</t>
  </si>
  <si>
    <t>TEKNIMP SERVICE SAS DI AMATO GIUSEPPE  (CF: 03045810797)</t>
  </si>
  <si>
    <t>LAVORI DI COIBENTAZIONE DEI TUBI ESTERNI DELL'IMPIANTO DI CLIMATIZZAZIONE PRESSO LA SEDE DELLA DR CALABRIA</t>
  </si>
  <si>
    <t xml:space="preserve">AZ IMPIANTI SRL (CF: 02717250787)
C.S.A. S.R.L. (CF: 02489020798)
I.T.E.S SRL  (CF: 02798650798)
IDROTERMICA SUD SNC DI AMEDURI VINCENZO (CF: 00826370801)
TEKNIMP SERVICE SAS DI AMATO GIUSEPPE  (CF: 03045810797)
</t>
  </si>
  <si>
    <t>IDROTERMICA SUD SNC DI AMEDURI VINCENZO (CF: 00826370801)</t>
  </si>
  <si>
    <t xml:space="preserve">LAVORI DI RIPARAZIONE E SOSTITUZIONE MANIGLIONI PORTE ANTIPANICO E SCORREVOLI PRESSO LA DP DI COSENZA </t>
  </si>
  <si>
    <t>04-PROCEDURA NEGOZIATA SENZA PREVIA PUBBLICAZIONE DEL BANDO</t>
  </si>
  <si>
    <t xml:space="preserve">Carpenteria metallica di Algieri Pasquale (CF: lgrpql60s14h565W)
ELETTROIMPIANTI BELCAMINO DI BELCAMINO COSTANTINO (CF: BLCCTN85E01C352T)
INFISSI CA.MET.AL SRL (CF: 02555690789)
RIZZUTI GENNARO  (CF: RZZGNR73E04D086I)
Tecnosystem Snc di carolei G. &amp; C. (CF: FCULSU68M48G331Y)
</t>
  </si>
  <si>
    <t>Tecnosystem Snc di carolei G. &amp; C. (CF: FCULSU68M48G331Y)</t>
  </si>
  <si>
    <t>AFFIDAMENTO FORNITURA TONER MEDIANTE RDO PER GLI UFFICI DELLA DR CALABRIA</t>
  </si>
  <si>
    <t xml:space="preserve">BP Management (CF: 02933380798)
BULOTTA SERVIZI E SISTEMI SRL (CF: 01534210792)
ECO LASER INFORMATICA SRL  (CF: 04427081007)
ERREBIAN SPA (CF: 08397890586)
Sanzo srl (CF: 02019480785)
</t>
  </si>
  <si>
    <t>ECO LASER INFORMATICA SRL  (CF: 04427081007)</t>
  </si>
  <si>
    <t>Lavori di riparazione e ripristino immobili in uso all'Agenzia DR Calabria</t>
  </si>
  <si>
    <t>Fornitura e consegna Toner per stampante Samsung per Uffici periferici DR Calabria</t>
  </si>
  <si>
    <t xml:space="preserve">CONVERGE S.P.A. (CF: 04472901000)
</t>
  </si>
  <si>
    <t>CONVERGE S.P.A. (CF: 04472901000)</t>
  </si>
  <si>
    <t xml:space="preserve">Installazione lettore rilevatore presenze </t>
  </si>
  <si>
    <t>ADESIONE CONVENZIONE CONSIP ENERGIA ELETTRICA DR CALABRIA E UFFICI PERIFERICI</t>
  </si>
  <si>
    <t xml:space="preserve">ENEL ENERGIA SPA (CF: 06655971007)
</t>
  </si>
  <si>
    <t>ENEL ENERGIA SPA (CF: 06655971007)</t>
  </si>
  <si>
    <t>Fornitura e consegna di n. 25 defibrillatori semiautomatici esterni.</t>
  </si>
  <si>
    <t xml:space="preserve">Aliser srl (CF: 05889810726)
FOR MEDICAL CO. SRL (CF: 08230401005)
MEDIFER SAS (CF: 07693671211)
satcom srl (CF: 01084800315)
ZOLL MEDICAL ITALIA S.R.L. (CF: 03301251207)
</t>
  </si>
  <si>
    <t>satcom srl (CF: 01084800315)</t>
  </si>
  <si>
    <t>Fornitura di toner per stampanti per alcuni uffici della DR Calabria</t>
  </si>
  <si>
    <t xml:space="preserve">R.C.M. ITALIA s.r.l. (CF: 06736060630)
</t>
  </si>
  <si>
    <t>CONVENZIONE PER VERIFICHE PERIODICHE ASCENSORI DR CALABRIA</t>
  </si>
  <si>
    <t xml:space="preserve">ARPACal (CF: 02352560797)
</t>
  </si>
  <si>
    <t>ARPACal (CF: 02352560797)</t>
  </si>
  <si>
    <t>FORNITURA E POSA IN OPERA DI DISPOSITIVI ANTINCENDIO PRESSO DR CALABRIA E UFFICI PERIFERICI</t>
  </si>
  <si>
    <t xml:space="preserve">A.C.M. ANTINCENDIO CATIZONE MOLINARO SRL (CF: 03078950791)
A.S.C. di Alfonso Toscano (CF: tsclns80t18e041s)
ANTINCENDIO GUIDELLI (CF: 01268820402)
ANTINCENDIO MARSICA (CF: 01771810668)
Pugliese Antincendi di Giuseppe Pugliese (CF: PGLGPP71L13D268W)
</t>
  </si>
  <si>
    <t>A.S.C. di Alfonso Toscano (CF: tsclns80t18e041s)</t>
  </si>
  <si>
    <t xml:space="preserve">LAVORI SOSTITUZIONE E MESSA IN OPERA PIASTRA CENTRALE ANTIFURTO PRESSO LA SEDE DELLA DR CALABRIA </t>
  </si>
  <si>
    <t>SERVIZIO DI DERATTIZZAZIONE PRESSO L'IMMOBILE DI VIA MATTEI KR SED DELL'UP TERRITORIO CROTONE</t>
  </si>
  <si>
    <t xml:space="preserve"> VERDE IDEA SUD di Dâ€™Agostino Vladimiro (CF: DCSVDM62R09D122R)
</t>
  </si>
  <si>
    <t xml:space="preserve"> VERDE IDEA SUD di Dâ€™Agostino Vladimiro (CF: DCSVDM62R09D122R)</t>
  </si>
  <si>
    <t>SERVIZIO CONSEGNA A DOMICILIO POSTE ITALIANE</t>
  </si>
  <si>
    <t>LAVORI DI MESSA A NORMA IMPIANTI ELEVATORI PRESSO DR CALABRIA E UFFICI PERIFERICI</t>
  </si>
  <si>
    <t>Affidamento dei servizi di rilegatura, ripristino, ricondizionamento e restauro degli atti di pubblicitÃ  immobiliare presso gli uffici provinciali dellâ€™Agenzia delle Entrate</t>
  </si>
  <si>
    <t xml:space="preserve">CO.GRA.L.  SOC. COOP. a r.l. (CF: 01309900791)
</t>
  </si>
  <si>
    <t>CO.GRA.L.  SOC. COOP. a r.l. (CF: 01309900791)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</si>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</sst>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C9" sqref="C9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219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"ZBC17A5941"</f>
        <v>ZBC17A5941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120</v>
      </c>
      <c r="I3" s="2">
        <v>42415</v>
      </c>
      <c r="J3" s="2">
        <v>42535</v>
      </c>
      <c r="K3">
        <v>120</v>
      </c>
    </row>
    <row r="4" spans="1:11" x14ac:dyDescent="0.25">
      <c r="A4" t="str">
        <f>"Z6B18DD88F"</f>
        <v>Z6B18DD88F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95.2</v>
      </c>
      <c r="I4" s="2">
        <v>42439</v>
      </c>
      <c r="J4" s="2">
        <v>42439</v>
      </c>
      <c r="K4">
        <v>95.2</v>
      </c>
    </row>
    <row r="5" spans="1:11" x14ac:dyDescent="0.25">
      <c r="A5" t="str">
        <f>"Z281870FBD"</f>
        <v>Z281870FBD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2000</v>
      </c>
      <c r="I5" s="2">
        <v>42417</v>
      </c>
      <c r="J5" s="2">
        <v>42427</v>
      </c>
      <c r="K5">
        <v>2000</v>
      </c>
    </row>
    <row r="6" spans="1:11" x14ac:dyDescent="0.25">
      <c r="A6" t="str">
        <f>"Z311890539"</f>
        <v>Z311890539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480</v>
      </c>
      <c r="I6" s="2">
        <v>42422</v>
      </c>
      <c r="J6" s="2">
        <v>42431</v>
      </c>
      <c r="K6">
        <v>480</v>
      </c>
    </row>
    <row r="7" spans="1:11" x14ac:dyDescent="0.25">
      <c r="A7" t="str">
        <f>"ZA51870454"</f>
        <v>ZA51870454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24</v>
      </c>
      <c r="G7" t="s">
        <v>25</v>
      </c>
      <c r="H7">
        <v>2120</v>
      </c>
      <c r="I7" s="2">
        <v>42417</v>
      </c>
      <c r="J7" s="2">
        <v>42427</v>
      </c>
      <c r="K7">
        <v>2120</v>
      </c>
    </row>
    <row r="8" spans="1:11" x14ac:dyDescent="0.25">
      <c r="A8" t="str">
        <f>"6568687BFB"</f>
        <v>6568687BFB</v>
      </c>
      <c r="B8" t="str">
        <f t="shared" si="0"/>
        <v>06363391001</v>
      </c>
      <c r="C8" t="s">
        <v>15</v>
      </c>
      <c r="D8" t="s">
        <v>30</v>
      </c>
      <c r="E8" t="s">
        <v>31</v>
      </c>
      <c r="F8" s="1" t="s">
        <v>32</v>
      </c>
      <c r="G8" t="s">
        <v>33</v>
      </c>
      <c r="H8">
        <v>0</v>
      </c>
      <c r="I8" s="2">
        <v>42491</v>
      </c>
      <c r="J8" s="2">
        <v>42856</v>
      </c>
      <c r="K8">
        <v>45871.94</v>
      </c>
    </row>
    <row r="9" spans="1:11" x14ac:dyDescent="0.25">
      <c r="A9" t="str">
        <f>"ZCF18BF1BF"</f>
        <v>ZCF18BF1BF</v>
      </c>
      <c r="B9" t="str">
        <f t="shared" si="0"/>
        <v>06363391001</v>
      </c>
      <c r="C9" t="s">
        <v>15</v>
      </c>
      <c r="D9" t="s">
        <v>34</v>
      </c>
      <c r="E9" t="s">
        <v>17</v>
      </c>
      <c r="F9" s="1" t="s">
        <v>35</v>
      </c>
      <c r="G9" t="s">
        <v>36</v>
      </c>
      <c r="H9">
        <v>2900</v>
      </c>
      <c r="I9" s="2">
        <v>42436</v>
      </c>
      <c r="J9" s="2">
        <v>42438</v>
      </c>
      <c r="K9">
        <v>2900</v>
      </c>
    </row>
    <row r="10" spans="1:11" x14ac:dyDescent="0.25">
      <c r="A10" t="str">
        <f>"ZA01888E1C"</f>
        <v>ZA01888E1C</v>
      </c>
      <c r="B10" t="str">
        <f t="shared" si="0"/>
        <v>06363391001</v>
      </c>
      <c r="C10" t="s">
        <v>15</v>
      </c>
      <c r="D10" t="s">
        <v>37</v>
      </c>
      <c r="E10" t="s">
        <v>38</v>
      </c>
      <c r="F10" s="1" t="s">
        <v>39</v>
      </c>
      <c r="G10" t="s">
        <v>40</v>
      </c>
      <c r="H10">
        <v>4900</v>
      </c>
      <c r="I10" s="2">
        <v>42436</v>
      </c>
      <c r="J10" s="2">
        <v>42481</v>
      </c>
      <c r="K10">
        <v>4900</v>
      </c>
    </row>
    <row r="11" spans="1:11" x14ac:dyDescent="0.25">
      <c r="A11" t="str">
        <f>"Z5118AE283"</f>
        <v>Z5118AE283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340</v>
      </c>
      <c r="I11" s="2">
        <v>42425</v>
      </c>
      <c r="J11" s="2">
        <v>42425</v>
      </c>
      <c r="K11">
        <v>340</v>
      </c>
    </row>
    <row r="12" spans="1:11" x14ac:dyDescent="0.25">
      <c r="A12" t="str">
        <f>"Z4B18E73AC"</f>
        <v>Z4B18E73AC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45</v>
      </c>
      <c r="G12" t="s">
        <v>46</v>
      </c>
      <c r="H12">
        <v>200</v>
      </c>
      <c r="I12" s="2">
        <v>42444</v>
      </c>
      <c r="J12" s="2">
        <v>42444</v>
      </c>
      <c r="K12">
        <v>200</v>
      </c>
    </row>
    <row r="13" spans="1:11" x14ac:dyDescent="0.25">
      <c r="A13" t="str">
        <f>"Z7518DE800"</f>
        <v>Z7518DE800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45</v>
      </c>
      <c r="G13" t="s">
        <v>46</v>
      </c>
      <c r="H13">
        <v>1080</v>
      </c>
      <c r="I13" s="2">
        <v>42444</v>
      </c>
      <c r="J13" s="2">
        <v>42451</v>
      </c>
      <c r="K13">
        <v>1080</v>
      </c>
    </row>
    <row r="14" spans="1:11" x14ac:dyDescent="0.25">
      <c r="A14" t="str">
        <f>"Z6818DE384"</f>
        <v>Z6818DE384</v>
      </c>
      <c r="B14" t="str">
        <f t="shared" si="0"/>
        <v>06363391001</v>
      </c>
      <c r="C14" t="s">
        <v>15</v>
      </c>
      <c r="D14" t="s">
        <v>48</v>
      </c>
      <c r="E14" t="s">
        <v>17</v>
      </c>
      <c r="F14" s="1" t="s">
        <v>49</v>
      </c>
      <c r="G14" t="s">
        <v>50</v>
      </c>
      <c r="H14">
        <v>3515</v>
      </c>
      <c r="I14" s="2">
        <v>42444</v>
      </c>
      <c r="J14" s="2">
        <v>42451</v>
      </c>
      <c r="K14">
        <v>3515</v>
      </c>
    </row>
    <row r="15" spans="1:11" x14ac:dyDescent="0.25">
      <c r="A15" t="str">
        <f>"Z2A18DE474"</f>
        <v>Z2A18DE474</v>
      </c>
      <c r="B15" t="str">
        <f t="shared" si="0"/>
        <v>06363391001</v>
      </c>
      <c r="C15" t="s">
        <v>15</v>
      </c>
      <c r="D15" t="s">
        <v>51</v>
      </c>
      <c r="E15" t="s">
        <v>17</v>
      </c>
      <c r="F15" s="1" t="s">
        <v>49</v>
      </c>
      <c r="G15" t="s">
        <v>50</v>
      </c>
      <c r="H15">
        <v>405</v>
      </c>
      <c r="I15" s="2">
        <v>42354</v>
      </c>
      <c r="J15" s="2">
        <v>42354</v>
      </c>
      <c r="K15">
        <v>405</v>
      </c>
    </row>
    <row r="16" spans="1:11" x14ac:dyDescent="0.25">
      <c r="A16" t="str">
        <f>"ZA5192268D"</f>
        <v>ZA5192268D</v>
      </c>
      <c r="B16" t="str">
        <f t="shared" si="0"/>
        <v>06363391001</v>
      </c>
      <c r="C16" t="s">
        <v>15</v>
      </c>
      <c r="D16" t="s">
        <v>52</v>
      </c>
      <c r="E16" t="s">
        <v>17</v>
      </c>
      <c r="F16" s="1" t="s">
        <v>53</v>
      </c>
      <c r="G16" t="s">
        <v>54</v>
      </c>
      <c r="H16">
        <v>3920</v>
      </c>
      <c r="I16" s="2">
        <v>42453</v>
      </c>
      <c r="J16" s="2">
        <v>42458</v>
      </c>
      <c r="K16">
        <v>3920</v>
      </c>
    </row>
    <row r="17" spans="1:11" x14ac:dyDescent="0.25">
      <c r="A17" t="str">
        <f>"Z6F1937606"</f>
        <v>Z6F1937606</v>
      </c>
      <c r="B17" t="str">
        <f t="shared" si="0"/>
        <v>06363391001</v>
      </c>
      <c r="C17" t="s">
        <v>15</v>
      </c>
      <c r="D17" t="s">
        <v>55</v>
      </c>
      <c r="E17" t="s">
        <v>17</v>
      </c>
      <c r="F17" s="1" t="s">
        <v>56</v>
      </c>
      <c r="G17" t="s">
        <v>57</v>
      </c>
      <c r="H17">
        <v>1250</v>
      </c>
      <c r="I17" s="2">
        <v>42460</v>
      </c>
      <c r="K17">
        <v>1250</v>
      </c>
    </row>
    <row r="18" spans="1:11" x14ac:dyDescent="0.25">
      <c r="A18" t="str">
        <f>"Z541916C00"</f>
        <v>Z541916C00</v>
      </c>
      <c r="B18" t="str">
        <f t="shared" si="0"/>
        <v>06363391001</v>
      </c>
      <c r="C18" t="s">
        <v>15</v>
      </c>
      <c r="D18" t="s">
        <v>58</v>
      </c>
      <c r="E18" t="s">
        <v>31</v>
      </c>
      <c r="F18" s="1" t="s">
        <v>59</v>
      </c>
      <c r="G18" t="s">
        <v>60</v>
      </c>
      <c r="H18">
        <v>4568.95</v>
      </c>
      <c r="I18" s="2">
        <v>42461</v>
      </c>
      <c r="J18" s="2">
        <v>42490</v>
      </c>
      <c r="K18">
        <v>4568.95</v>
      </c>
    </row>
    <row r="19" spans="1:11" x14ac:dyDescent="0.25">
      <c r="A19" t="str">
        <f>"ZDB18D999A"</f>
        <v>ZDB18D999A</v>
      </c>
      <c r="B19" t="str">
        <f t="shared" si="0"/>
        <v>06363391001</v>
      </c>
      <c r="C19" t="s">
        <v>15</v>
      </c>
      <c r="D19" t="s">
        <v>61</v>
      </c>
      <c r="E19" t="s">
        <v>31</v>
      </c>
      <c r="F19" s="1" t="s">
        <v>62</v>
      </c>
      <c r="G19" t="s">
        <v>63</v>
      </c>
      <c r="H19">
        <v>0</v>
      </c>
      <c r="I19" s="2">
        <v>42436</v>
      </c>
      <c r="J19" s="2">
        <v>43530</v>
      </c>
      <c r="K19">
        <v>3608.04</v>
      </c>
    </row>
    <row r="20" spans="1:11" x14ac:dyDescent="0.25">
      <c r="A20" t="str">
        <f>"Z1818DE190"</f>
        <v>Z1818DE190</v>
      </c>
      <c r="B20" t="str">
        <f t="shared" si="0"/>
        <v>06363391001</v>
      </c>
      <c r="C20" t="s">
        <v>15</v>
      </c>
      <c r="D20" t="s">
        <v>64</v>
      </c>
      <c r="E20" t="s">
        <v>65</v>
      </c>
      <c r="F20" s="1" t="s">
        <v>66</v>
      </c>
      <c r="G20" t="s">
        <v>67</v>
      </c>
      <c r="H20">
        <v>6986.3</v>
      </c>
      <c r="I20" s="2">
        <v>42479</v>
      </c>
      <c r="J20" s="2">
        <v>42527</v>
      </c>
      <c r="K20">
        <v>6986.3</v>
      </c>
    </row>
    <row r="21" spans="1:11" x14ac:dyDescent="0.25">
      <c r="A21" t="str">
        <f>"Z8C19E2D59"</f>
        <v>Z8C19E2D59</v>
      </c>
      <c r="B21" t="str">
        <f t="shared" si="0"/>
        <v>06363391001</v>
      </c>
      <c r="C21" t="s">
        <v>15</v>
      </c>
      <c r="D21" t="s">
        <v>68</v>
      </c>
      <c r="E21" t="s">
        <v>17</v>
      </c>
      <c r="F21" s="1" t="s">
        <v>69</v>
      </c>
      <c r="G21" t="s">
        <v>70</v>
      </c>
      <c r="H21">
        <v>438</v>
      </c>
      <c r="I21" s="2">
        <v>42507</v>
      </c>
      <c r="J21" s="2">
        <v>42508</v>
      </c>
      <c r="K21">
        <v>438</v>
      </c>
    </row>
    <row r="22" spans="1:11" x14ac:dyDescent="0.25">
      <c r="A22" t="str">
        <f>"6689517C0D"</f>
        <v>6689517C0D</v>
      </c>
      <c r="B22" t="str">
        <f t="shared" si="0"/>
        <v>06363391001</v>
      </c>
      <c r="C22" t="s">
        <v>15</v>
      </c>
      <c r="D22" t="s">
        <v>71</v>
      </c>
      <c r="E22" t="s">
        <v>31</v>
      </c>
      <c r="F22" s="1" t="s">
        <v>72</v>
      </c>
      <c r="G22" t="s">
        <v>73</v>
      </c>
      <c r="H22">
        <v>451445.77</v>
      </c>
      <c r="I22" s="2">
        <v>42506</v>
      </c>
      <c r="J22" s="2">
        <v>43863</v>
      </c>
      <c r="K22">
        <v>169016.18</v>
      </c>
    </row>
    <row r="23" spans="1:11" x14ac:dyDescent="0.25">
      <c r="A23" t="str">
        <f>"6718501A68"</f>
        <v>6718501A68</v>
      </c>
      <c r="B23" t="str">
        <f t="shared" si="0"/>
        <v>06363391001</v>
      </c>
      <c r="C23" t="s">
        <v>15</v>
      </c>
      <c r="D23" t="s">
        <v>74</v>
      </c>
      <c r="E23" t="s">
        <v>31</v>
      </c>
      <c r="F23" s="1" t="s">
        <v>75</v>
      </c>
      <c r="G23" t="s">
        <v>76</v>
      </c>
      <c r="H23">
        <v>439886.16</v>
      </c>
      <c r="I23" s="2">
        <v>42534</v>
      </c>
      <c r="J23" s="2">
        <v>42717</v>
      </c>
      <c r="K23">
        <v>439886.16</v>
      </c>
    </row>
    <row r="24" spans="1:11" x14ac:dyDescent="0.25">
      <c r="A24" t="str">
        <f>"ZDC1A76D2C"</f>
        <v>ZDC1A76D2C</v>
      </c>
      <c r="B24" t="str">
        <f t="shared" si="0"/>
        <v>06363391001</v>
      </c>
      <c r="C24" t="s">
        <v>15</v>
      </c>
      <c r="D24" t="s">
        <v>77</v>
      </c>
      <c r="E24" t="s">
        <v>17</v>
      </c>
      <c r="F24" s="1" t="s">
        <v>78</v>
      </c>
      <c r="G24" t="s">
        <v>79</v>
      </c>
      <c r="H24">
        <v>365.1</v>
      </c>
      <c r="I24" s="2">
        <v>42551</v>
      </c>
      <c r="J24" s="2">
        <v>42566</v>
      </c>
      <c r="K24">
        <v>365.1</v>
      </c>
    </row>
    <row r="25" spans="1:11" x14ac:dyDescent="0.25">
      <c r="A25" t="str">
        <f>"ZEF1A76D64"</f>
        <v>ZEF1A76D64</v>
      </c>
      <c r="B25" t="str">
        <f t="shared" si="0"/>
        <v>06363391001</v>
      </c>
      <c r="C25" t="s">
        <v>15</v>
      </c>
      <c r="D25" t="s">
        <v>80</v>
      </c>
      <c r="E25" t="s">
        <v>17</v>
      </c>
      <c r="F25" s="1" t="s">
        <v>81</v>
      </c>
      <c r="G25" t="s">
        <v>82</v>
      </c>
      <c r="H25">
        <v>1409.6</v>
      </c>
      <c r="I25" s="2">
        <v>42551</v>
      </c>
      <c r="J25" s="2">
        <v>42559</v>
      </c>
      <c r="K25">
        <v>1409.6</v>
      </c>
    </row>
    <row r="26" spans="1:11" x14ac:dyDescent="0.25">
      <c r="A26" t="str">
        <f>"6689540F07"</f>
        <v>6689540F07</v>
      </c>
      <c r="B26" t="str">
        <f t="shared" si="0"/>
        <v>06363391001</v>
      </c>
      <c r="C26" t="s">
        <v>15</v>
      </c>
      <c r="D26" t="s">
        <v>83</v>
      </c>
      <c r="E26" t="s">
        <v>31</v>
      </c>
      <c r="F26" s="1" t="s">
        <v>84</v>
      </c>
      <c r="G26" t="s">
        <v>85</v>
      </c>
      <c r="H26">
        <v>2051828.07</v>
      </c>
      <c r="I26" s="2">
        <v>42552</v>
      </c>
      <c r="J26" s="2">
        <v>43852</v>
      </c>
      <c r="K26">
        <v>690622.12</v>
      </c>
    </row>
    <row r="27" spans="1:11" x14ac:dyDescent="0.25">
      <c r="A27" t="str">
        <f>"Z0F183CB86"</f>
        <v>Z0F183CB86</v>
      </c>
      <c r="B27" t="str">
        <f t="shared" si="0"/>
        <v>06363391001</v>
      </c>
      <c r="C27" t="s">
        <v>15</v>
      </c>
      <c r="D27" t="s">
        <v>86</v>
      </c>
      <c r="E27" t="s">
        <v>38</v>
      </c>
      <c r="F27" s="1" t="s">
        <v>87</v>
      </c>
      <c r="G27" t="s">
        <v>88</v>
      </c>
      <c r="H27">
        <v>39000</v>
      </c>
      <c r="I27" s="2">
        <v>42405</v>
      </c>
      <c r="J27" s="2">
        <v>42771</v>
      </c>
      <c r="K27">
        <v>38999.760000000002</v>
      </c>
    </row>
    <row r="28" spans="1:11" x14ac:dyDescent="0.25">
      <c r="A28" t="str">
        <f>"Z211A99C9F"</f>
        <v>Z211A99C9F</v>
      </c>
      <c r="B28" t="str">
        <f t="shared" si="0"/>
        <v>06363391001</v>
      </c>
      <c r="C28" t="s">
        <v>15</v>
      </c>
      <c r="D28" t="s">
        <v>89</v>
      </c>
      <c r="E28" t="s">
        <v>17</v>
      </c>
      <c r="F28" s="1" t="s">
        <v>90</v>
      </c>
      <c r="G28" t="s">
        <v>91</v>
      </c>
      <c r="H28">
        <v>29270.7</v>
      </c>
      <c r="I28" s="2">
        <v>42552</v>
      </c>
      <c r="J28" s="2">
        <v>42613</v>
      </c>
      <c r="K28">
        <v>29270.7</v>
      </c>
    </row>
    <row r="29" spans="1:11" x14ac:dyDescent="0.25">
      <c r="A29" t="str">
        <f>"Z5OTAC994F"</f>
        <v>Z5OTAC994F</v>
      </c>
      <c r="B29" t="str">
        <f t="shared" si="0"/>
        <v>06363391001</v>
      </c>
      <c r="C29" t="s">
        <v>15</v>
      </c>
      <c r="D29" t="s">
        <v>92</v>
      </c>
      <c r="E29" t="s">
        <v>31</v>
      </c>
      <c r="F29" s="1" t="s">
        <v>93</v>
      </c>
      <c r="G29" t="s">
        <v>94</v>
      </c>
      <c r="H29">
        <v>27518.400000000001</v>
      </c>
      <c r="I29" s="2">
        <v>42579</v>
      </c>
      <c r="J29" s="2">
        <v>43674</v>
      </c>
      <c r="K29">
        <v>21270.77</v>
      </c>
    </row>
    <row r="30" spans="1:11" x14ac:dyDescent="0.25">
      <c r="A30" t="str">
        <f>"685384322B"</f>
        <v>685384322B</v>
      </c>
      <c r="B30" t="str">
        <f t="shared" si="0"/>
        <v>06363391001</v>
      </c>
      <c r="C30" t="s">
        <v>15</v>
      </c>
      <c r="D30" t="s">
        <v>95</v>
      </c>
      <c r="E30" t="s">
        <v>31</v>
      </c>
      <c r="F30" s="1" t="s">
        <v>75</v>
      </c>
      <c r="G30" t="s">
        <v>76</v>
      </c>
      <c r="H30">
        <v>599994.48</v>
      </c>
      <c r="I30" s="2">
        <v>42677</v>
      </c>
      <c r="J30" s="2">
        <v>42677</v>
      </c>
      <c r="K30">
        <v>500465.38</v>
      </c>
    </row>
    <row r="31" spans="1:11" x14ac:dyDescent="0.25">
      <c r="A31" t="str">
        <f>"Z261AD4847"</f>
        <v>Z261AD4847</v>
      </c>
      <c r="B31" t="str">
        <f t="shared" si="0"/>
        <v>06363391001</v>
      </c>
      <c r="C31" t="s">
        <v>15</v>
      </c>
      <c r="D31" t="s">
        <v>96</v>
      </c>
      <c r="E31" t="s">
        <v>38</v>
      </c>
      <c r="F31" s="1" t="s">
        <v>97</v>
      </c>
      <c r="G31" t="s">
        <v>98</v>
      </c>
      <c r="H31">
        <v>19670</v>
      </c>
      <c r="I31" s="2">
        <v>42607</v>
      </c>
      <c r="J31" s="2">
        <v>42638</v>
      </c>
      <c r="K31">
        <v>18800.009999999998</v>
      </c>
    </row>
    <row r="32" spans="1:11" x14ac:dyDescent="0.25">
      <c r="A32" t="str">
        <f>"Z331B291E3"</f>
        <v>Z331B291E3</v>
      </c>
      <c r="B32" t="str">
        <f t="shared" si="0"/>
        <v>06363391001</v>
      </c>
      <c r="C32" t="s">
        <v>15</v>
      </c>
      <c r="D32" t="s">
        <v>99</v>
      </c>
      <c r="E32" t="s">
        <v>17</v>
      </c>
      <c r="F32" s="1" t="s">
        <v>100</v>
      </c>
      <c r="G32" t="s">
        <v>101</v>
      </c>
      <c r="H32">
        <v>400</v>
      </c>
      <c r="I32" s="2">
        <v>42638</v>
      </c>
      <c r="J32" s="2">
        <v>43003</v>
      </c>
      <c r="K32">
        <v>400</v>
      </c>
    </row>
    <row r="33" spans="1:11" x14ac:dyDescent="0.25">
      <c r="A33" t="str">
        <f>"ZF11B45FEA"</f>
        <v>ZF11B45FEA</v>
      </c>
      <c r="B33" t="str">
        <f t="shared" si="0"/>
        <v>06363391001</v>
      </c>
      <c r="C33" t="s">
        <v>15</v>
      </c>
      <c r="D33" t="s">
        <v>102</v>
      </c>
      <c r="E33" t="s">
        <v>17</v>
      </c>
      <c r="F33" s="1" t="s">
        <v>56</v>
      </c>
      <c r="G33" t="s">
        <v>57</v>
      </c>
      <c r="H33">
        <v>2500</v>
      </c>
      <c r="I33" s="2">
        <v>42635</v>
      </c>
      <c r="J33" s="2">
        <v>42665</v>
      </c>
      <c r="K33">
        <v>2500</v>
      </c>
    </row>
    <row r="34" spans="1:11" x14ac:dyDescent="0.25">
      <c r="A34" t="str">
        <f>"ZBA1B874FA"</f>
        <v>ZBA1B874FA</v>
      </c>
      <c r="B34" t="str">
        <f t="shared" si="0"/>
        <v>06363391001</v>
      </c>
      <c r="C34" t="s">
        <v>15</v>
      </c>
      <c r="D34" t="s">
        <v>103</v>
      </c>
      <c r="E34" t="s">
        <v>38</v>
      </c>
      <c r="F34" s="1" t="s">
        <v>104</v>
      </c>
      <c r="G34" t="s">
        <v>105</v>
      </c>
      <c r="H34">
        <v>37892.86</v>
      </c>
      <c r="I34" s="2">
        <v>42689</v>
      </c>
      <c r="J34" s="2">
        <v>43053</v>
      </c>
      <c r="K34">
        <v>33965.14</v>
      </c>
    </row>
    <row r="35" spans="1:11" x14ac:dyDescent="0.25">
      <c r="A35" t="str">
        <f>"ZAB1C1F566"</f>
        <v>ZAB1C1F566</v>
      </c>
      <c r="B35" t="str">
        <f t="shared" ref="B35:B66" si="1">"06363391001"</f>
        <v>06363391001</v>
      </c>
      <c r="C35" t="s">
        <v>15</v>
      </c>
      <c r="D35" t="s">
        <v>106</v>
      </c>
      <c r="E35" t="s">
        <v>17</v>
      </c>
      <c r="F35" s="1" t="s">
        <v>107</v>
      </c>
      <c r="G35" t="s">
        <v>108</v>
      </c>
      <c r="H35">
        <v>465.64</v>
      </c>
      <c r="I35" s="2">
        <v>42697</v>
      </c>
      <c r="J35" s="2">
        <v>43100</v>
      </c>
      <c r="K35">
        <v>465.64</v>
      </c>
    </row>
    <row r="36" spans="1:11" x14ac:dyDescent="0.25">
      <c r="A36" t="str">
        <f>"Z9F1B4081F"</f>
        <v>Z9F1B4081F</v>
      </c>
      <c r="B36" t="str">
        <f t="shared" si="1"/>
        <v>06363391001</v>
      </c>
      <c r="C36" t="s">
        <v>15</v>
      </c>
      <c r="D36" t="s">
        <v>109</v>
      </c>
      <c r="E36" t="s">
        <v>38</v>
      </c>
      <c r="F36" s="1" t="s">
        <v>110</v>
      </c>
      <c r="G36" t="s">
        <v>111</v>
      </c>
      <c r="H36">
        <v>4490</v>
      </c>
      <c r="I36" s="2">
        <v>42667</v>
      </c>
      <c r="J36" s="2">
        <v>42694</v>
      </c>
      <c r="K36">
        <v>4490</v>
      </c>
    </row>
    <row r="37" spans="1:11" x14ac:dyDescent="0.25">
      <c r="A37" t="str">
        <f>"Z611B6C51D"</f>
        <v>Z611B6C51D</v>
      </c>
      <c r="B37" t="str">
        <f t="shared" si="1"/>
        <v>06363391001</v>
      </c>
      <c r="C37" t="s">
        <v>15</v>
      </c>
      <c r="D37" t="s">
        <v>112</v>
      </c>
      <c r="E37" t="s">
        <v>17</v>
      </c>
      <c r="F37" s="1" t="s">
        <v>113</v>
      </c>
      <c r="G37" t="s">
        <v>114</v>
      </c>
      <c r="H37">
        <v>650</v>
      </c>
      <c r="I37" s="2">
        <v>42647</v>
      </c>
      <c r="J37" s="2">
        <v>42667</v>
      </c>
      <c r="K37">
        <v>325</v>
      </c>
    </row>
    <row r="38" spans="1:11" x14ac:dyDescent="0.25">
      <c r="A38" t="str">
        <f>"ZF41B7ACE8"</f>
        <v>ZF41B7ACE8</v>
      </c>
      <c r="B38" t="str">
        <f t="shared" si="1"/>
        <v>06363391001</v>
      </c>
      <c r="C38" t="s">
        <v>15</v>
      </c>
      <c r="D38" t="s">
        <v>115</v>
      </c>
      <c r="E38" t="s">
        <v>17</v>
      </c>
      <c r="F38" s="1" t="s">
        <v>116</v>
      </c>
      <c r="G38" t="s">
        <v>117</v>
      </c>
      <c r="H38">
        <v>600</v>
      </c>
      <c r="I38" s="2">
        <v>42656</v>
      </c>
      <c r="J38" s="2">
        <v>42684</v>
      </c>
      <c r="K38">
        <v>600</v>
      </c>
    </row>
    <row r="39" spans="1:11" x14ac:dyDescent="0.25">
      <c r="A39" t="str">
        <f>"Z101B7679C"</f>
        <v>Z101B7679C</v>
      </c>
      <c r="B39" t="str">
        <f t="shared" si="1"/>
        <v>06363391001</v>
      </c>
      <c r="C39" t="s">
        <v>15</v>
      </c>
      <c r="D39" t="s">
        <v>118</v>
      </c>
      <c r="E39" t="s">
        <v>17</v>
      </c>
      <c r="F39" s="1" t="s">
        <v>56</v>
      </c>
      <c r="G39" t="s">
        <v>57</v>
      </c>
      <c r="H39">
        <v>2240</v>
      </c>
      <c r="I39" s="2">
        <v>42649</v>
      </c>
      <c r="J39" s="2">
        <v>42681</v>
      </c>
      <c r="K39">
        <v>2240</v>
      </c>
    </row>
    <row r="40" spans="1:11" x14ac:dyDescent="0.25">
      <c r="A40" t="str">
        <f>"Z7A1B8E13A"</f>
        <v>Z7A1B8E13A</v>
      </c>
      <c r="B40" t="str">
        <f t="shared" si="1"/>
        <v>06363391001</v>
      </c>
      <c r="C40" t="s">
        <v>15</v>
      </c>
      <c r="D40" t="s">
        <v>119</v>
      </c>
      <c r="E40" t="s">
        <v>17</v>
      </c>
      <c r="F40" s="1" t="s">
        <v>120</v>
      </c>
      <c r="G40" t="s">
        <v>121</v>
      </c>
      <c r="H40">
        <v>165</v>
      </c>
      <c r="I40" s="2">
        <v>42655</v>
      </c>
      <c r="J40" s="2">
        <v>42655</v>
      </c>
      <c r="K40">
        <v>165</v>
      </c>
    </row>
    <row r="41" spans="1:11" x14ac:dyDescent="0.25">
      <c r="A41" t="str">
        <f>"ZE41B8BB20"</f>
        <v>ZE41B8BB20</v>
      </c>
      <c r="B41" t="str">
        <f t="shared" si="1"/>
        <v>06363391001</v>
      </c>
      <c r="C41" t="s">
        <v>15</v>
      </c>
      <c r="D41" t="s">
        <v>122</v>
      </c>
      <c r="E41" t="s">
        <v>17</v>
      </c>
      <c r="F41" s="1" t="s">
        <v>123</v>
      </c>
      <c r="G41" t="s">
        <v>124</v>
      </c>
      <c r="H41">
        <v>161</v>
      </c>
      <c r="I41" s="2">
        <v>42655</v>
      </c>
      <c r="J41" s="2">
        <v>42686</v>
      </c>
      <c r="K41">
        <v>161</v>
      </c>
    </row>
    <row r="42" spans="1:11" x14ac:dyDescent="0.25">
      <c r="A42" t="str">
        <f>"Z1B1B90273"</f>
        <v>Z1B1B90273</v>
      </c>
      <c r="B42" t="str">
        <f t="shared" si="1"/>
        <v>06363391001</v>
      </c>
      <c r="C42" t="s">
        <v>15</v>
      </c>
      <c r="D42" t="s">
        <v>125</v>
      </c>
      <c r="E42" t="s">
        <v>17</v>
      </c>
      <c r="F42" s="1" t="s">
        <v>24</v>
      </c>
      <c r="G42" t="s">
        <v>25</v>
      </c>
      <c r="H42">
        <v>2260</v>
      </c>
      <c r="I42" s="2">
        <v>42657</v>
      </c>
      <c r="J42" s="2">
        <v>42696</v>
      </c>
      <c r="K42">
        <v>2260</v>
      </c>
    </row>
    <row r="43" spans="1:11" x14ac:dyDescent="0.25">
      <c r="A43" t="str">
        <f>"Z561C05A39"</f>
        <v>Z561C05A39</v>
      </c>
      <c r="B43" t="str">
        <f t="shared" si="1"/>
        <v>06363391001</v>
      </c>
      <c r="C43" t="s">
        <v>15</v>
      </c>
      <c r="D43" t="s">
        <v>126</v>
      </c>
      <c r="E43" t="s">
        <v>17</v>
      </c>
      <c r="F43" s="1" t="s">
        <v>127</v>
      </c>
      <c r="G43" t="s">
        <v>128</v>
      </c>
      <c r="H43">
        <v>163.44999999999999</v>
      </c>
      <c r="I43" s="2">
        <v>42691</v>
      </c>
      <c r="J43" s="2">
        <v>43055</v>
      </c>
      <c r="K43">
        <v>163.44999999999999</v>
      </c>
    </row>
    <row r="44" spans="1:11" x14ac:dyDescent="0.25">
      <c r="A44" t="str">
        <f>"Z041C250AC"</f>
        <v>Z041C250AC</v>
      </c>
      <c r="B44" t="str">
        <f t="shared" si="1"/>
        <v>06363391001</v>
      </c>
      <c r="C44" t="s">
        <v>15</v>
      </c>
      <c r="D44" t="s">
        <v>129</v>
      </c>
      <c r="E44" t="s">
        <v>17</v>
      </c>
      <c r="F44" s="1" t="s">
        <v>130</v>
      </c>
      <c r="G44" t="s">
        <v>131</v>
      </c>
      <c r="H44">
        <v>850</v>
      </c>
      <c r="I44" s="2">
        <v>42697</v>
      </c>
      <c r="J44" s="2">
        <v>42703</v>
      </c>
      <c r="K44">
        <v>850</v>
      </c>
    </row>
    <row r="45" spans="1:11" x14ac:dyDescent="0.25">
      <c r="A45" t="str">
        <f>"ZEE1BF739A"</f>
        <v>ZEE1BF739A</v>
      </c>
      <c r="B45" t="str">
        <f t="shared" si="1"/>
        <v>06363391001</v>
      </c>
      <c r="C45" t="s">
        <v>15</v>
      </c>
      <c r="D45" t="s">
        <v>132</v>
      </c>
      <c r="E45" t="s">
        <v>17</v>
      </c>
      <c r="F45" s="1" t="s">
        <v>133</v>
      </c>
      <c r="G45" t="s">
        <v>134</v>
      </c>
      <c r="H45">
        <v>650</v>
      </c>
      <c r="I45" s="2">
        <v>42692</v>
      </c>
      <c r="J45" s="2">
        <v>42704</v>
      </c>
      <c r="K45">
        <v>650</v>
      </c>
    </row>
    <row r="46" spans="1:11" x14ac:dyDescent="0.25">
      <c r="A46" t="str">
        <f>"ZEB1BF73C6"</f>
        <v>ZEB1BF73C6</v>
      </c>
      <c r="B46" t="str">
        <f t="shared" si="1"/>
        <v>06363391001</v>
      </c>
      <c r="C46" t="s">
        <v>15</v>
      </c>
      <c r="D46" t="s">
        <v>135</v>
      </c>
      <c r="E46" t="s">
        <v>17</v>
      </c>
      <c r="F46" s="1" t="s">
        <v>136</v>
      </c>
      <c r="G46" t="s">
        <v>137</v>
      </c>
      <c r="H46">
        <v>1500</v>
      </c>
      <c r="I46" s="2">
        <v>42692</v>
      </c>
      <c r="J46" s="2">
        <v>42697</v>
      </c>
      <c r="K46">
        <v>1500</v>
      </c>
    </row>
    <row r="47" spans="1:11" x14ac:dyDescent="0.25">
      <c r="A47" t="str">
        <f>"Z6B1C0A389"</f>
        <v>Z6B1C0A389</v>
      </c>
      <c r="B47" t="str">
        <f t="shared" si="1"/>
        <v>06363391001</v>
      </c>
      <c r="C47" t="s">
        <v>15</v>
      </c>
      <c r="D47" t="s">
        <v>138</v>
      </c>
      <c r="E47" t="s">
        <v>17</v>
      </c>
      <c r="F47" s="1" t="s">
        <v>139</v>
      </c>
      <c r="G47" t="s">
        <v>140</v>
      </c>
      <c r="H47">
        <v>1480</v>
      </c>
      <c r="I47" s="2">
        <v>42691</v>
      </c>
      <c r="J47" s="2">
        <v>42697</v>
      </c>
      <c r="K47">
        <v>1480</v>
      </c>
    </row>
    <row r="48" spans="1:11" x14ac:dyDescent="0.25">
      <c r="A48" t="str">
        <f>"Z6B1B9385E"</f>
        <v>Z6B1B9385E</v>
      </c>
      <c r="B48" t="str">
        <f t="shared" si="1"/>
        <v>06363391001</v>
      </c>
      <c r="C48" t="s">
        <v>15</v>
      </c>
      <c r="D48" t="s">
        <v>141</v>
      </c>
      <c r="E48" t="s">
        <v>17</v>
      </c>
      <c r="F48" s="1" t="s">
        <v>142</v>
      </c>
      <c r="G48" t="s">
        <v>143</v>
      </c>
      <c r="H48">
        <v>810</v>
      </c>
      <c r="I48" s="2">
        <v>42662</v>
      </c>
      <c r="J48" s="2">
        <v>42664</v>
      </c>
      <c r="K48">
        <v>810</v>
      </c>
    </row>
    <row r="49" spans="1:11" x14ac:dyDescent="0.25">
      <c r="A49" t="str">
        <f>"Z4B1B93891"</f>
        <v>Z4B1B93891</v>
      </c>
      <c r="B49" t="str">
        <f t="shared" si="1"/>
        <v>06363391001</v>
      </c>
      <c r="C49" t="s">
        <v>15</v>
      </c>
      <c r="D49" t="s">
        <v>144</v>
      </c>
      <c r="E49" t="s">
        <v>17</v>
      </c>
      <c r="F49" s="1" t="s">
        <v>145</v>
      </c>
      <c r="G49" t="s">
        <v>146</v>
      </c>
      <c r="H49">
        <v>413</v>
      </c>
      <c r="I49" s="2">
        <v>42662</v>
      </c>
      <c r="J49" s="2">
        <v>42664</v>
      </c>
      <c r="K49">
        <v>413</v>
      </c>
    </row>
    <row r="50" spans="1:11" x14ac:dyDescent="0.25">
      <c r="A50" t="str">
        <f>"ZEA1C2C883"</f>
        <v>ZEA1C2C883</v>
      </c>
      <c r="B50" t="str">
        <f t="shared" si="1"/>
        <v>06363391001</v>
      </c>
      <c r="C50" t="s">
        <v>15</v>
      </c>
      <c r="D50" t="s">
        <v>147</v>
      </c>
      <c r="E50" t="s">
        <v>31</v>
      </c>
      <c r="F50" s="1" t="s">
        <v>59</v>
      </c>
      <c r="G50" t="s">
        <v>60</v>
      </c>
      <c r="H50">
        <v>1368.93</v>
      </c>
      <c r="I50" s="2">
        <v>42698</v>
      </c>
      <c r="J50" s="2">
        <v>42735</v>
      </c>
      <c r="K50">
        <v>0</v>
      </c>
    </row>
    <row r="51" spans="1:11" x14ac:dyDescent="0.25">
      <c r="A51" t="str">
        <f>"Z8C1B864A8"</f>
        <v>Z8C1B864A8</v>
      </c>
      <c r="B51" t="str">
        <f t="shared" si="1"/>
        <v>06363391001</v>
      </c>
      <c r="C51" t="s">
        <v>15</v>
      </c>
      <c r="D51" t="s">
        <v>148</v>
      </c>
      <c r="E51" t="s">
        <v>38</v>
      </c>
      <c r="F51" s="1" t="s">
        <v>149</v>
      </c>
      <c r="G51" t="s">
        <v>150</v>
      </c>
      <c r="H51">
        <v>14850</v>
      </c>
      <c r="I51" s="2">
        <v>42685</v>
      </c>
      <c r="J51" s="2">
        <v>43049</v>
      </c>
      <c r="K51">
        <v>10413.48</v>
      </c>
    </row>
    <row r="52" spans="1:11" x14ac:dyDescent="0.25">
      <c r="A52" t="str">
        <f>"6898616603"</f>
        <v>6898616603</v>
      </c>
      <c r="B52" t="str">
        <f t="shared" si="1"/>
        <v>06363391001</v>
      </c>
      <c r="C52" t="s">
        <v>15</v>
      </c>
      <c r="D52" t="s">
        <v>151</v>
      </c>
      <c r="E52" t="s">
        <v>31</v>
      </c>
      <c r="F52" s="1" t="s">
        <v>93</v>
      </c>
      <c r="G52" t="s">
        <v>94</v>
      </c>
      <c r="H52">
        <v>85612.800000000003</v>
      </c>
      <c r="I52" s="2">
        <v>42750</v>
      </c>
      <c r="J52" s="2">
        <v>43845</v>
      </c>
      <c r="K52">
        <v>55448.97</v>
      </c>
    </row>
    <row r="53" spans="1:11" x14ac:dyDescent="0.25">
      <c r="A53" t="str">
        <f>"ZE01C6D22C"</f>
        <v>ZE01C6D22C</v>
      </c>
      <c r="B53" t="str">
        <f t="shared" si="1"/>
        <v>06363391001</v>
      </c>
      <c r="C53" t="s">
        <v>15</v>
      </c>
      <c r="D53" t="s">
        <v>152</v>
      </c>
      <c r="E53" t="s">
        <v>17</v>
      </c>
      <c r="F53" s="1" t="s">
        <v>153</v>
      </c>
      <c r="G53" t="s">
        <v>154</v>
      </c>
      <c r="H53">
        <v>29627.47</v>
      </c>
      <c r="I53" s="2">
        <v>42717</v>
      </c>
      <c r="J53" s="2">
        <v>42717</v>
      </c>
      <c r="K53">
        <v>29426.95</v>
      </c>
    </row>
    <row r="54" spans="1:11" x14ac:dyDescent="0.25">
      <c r="A54" t="str">
        <f>"Z211C6CBCB"</f>
        <v>Z211C6CBCB</v>
      </c>
      <c r="B54" t="str">
        <f t="shared" si="1"/>
        <v>06363391001</v>
      </c>
      <c r="C54" t="s">
        <v>15</v>
      </c>
      <c r="D54" t="s">
        <v>155</v>
      </c>
      <c r="E54" t="s">
        <v>38</v>
      </c>
      <c r="F54" s="1" t="s">
        <v>156</v>
      </c>
      <c r="G54" t="s">
        <v>157</v>
      </c>
      <c r="H54">
        <v>4816</v>
      </c>
      <c r="I54" s="2">
        <v>42733</v>
      </c>
      <c r="J54" s="2">
        <v>42744</v>
      </c>
      <c r="K54">
        <v>4815.96</v>
      </c>
    </row>
    <row r="55" spans="1:11" x14ac:dyDescent="0.25">
      <c r="A55" t="str">
        <f>"ZE91CA0E27"</f>
        <v>ZE91CA0E27</v>
      </c>
      <c r="B55" t="str">
        <f t="shared" si="1"/>
        <v>06363391001</v>
      </c>
      <c r="C55" t="s">
        <v>15</v>
      </c>
      <c r="D55" t="s">
        <v>158</v>
      </c>
      <c r="E55" t="s">
        <v>38</v>
      </c>
      <c r="F55" s="1" t="s">
        <v>159</v>
      </c>
      <c r="G55" t="s">
        <v>160</v>
      </c>
      <c r="H55">
        <v>3222.2</v>
      </c>
      <c r="I55" s="2">
        <v>42733</v>
      </c>
      <c r="J55" s="2">
        <v>42751</v>
      </c>
      <c r="K55">
        <v>3222.2</v>
      </c>
    </row>
    <row r="56" spans="1:11" x14ac:dyDescent="0.25">
      <c r="A56" t="str">
        <f>"ZE61CA0E53"</f>
        <v>ZE61CA0E53</v>
      </c>
      <c r="B56" t="str">
        <f t="shared" si="1"/>
        <v>06363391001</v>
      </c>
      <c r="C56" t="s">
        <v>15</v>
      </c>
      <c r="D56" t="s">
        <v>161</v>
      </c>
      <c r="E56" t="s">
        <v>38</v>
      </c>
      <c r="F56" s="1" t="s">
        <v>162</v>
      </c>
      <c r="G56" t="s">
        <v>163</v>
      </c>
      <c r="H56">
        <v>27360</v>
      </c>
      <c r="I56" s="2">
        <v>42733</v>
      </c>
      <c r="J56" s="2">
        <v>42763</v>
      </c>
      <c r="K56">
        <v>27360</v>
      </c>
    </row>
    <row r="57" spans="1:11" x14ac:dyDescent="0.25">
      <c r="A57" t="str">
        <f>"Z7D1C98822"</f>
        <v>Z7D1C98822</v>
      </c>
      <c r="B57" t="str">
        <f t="shared" si="1"/>
        <v>06363391001</v>
      </c>
      <c r="C57" t="s">
        <v>15</v>
      </c>
      <c r="D57" t="s">
        <v>164</v>
      </c>
      <c r="E57" t="s">
        <v>17</v>
      </c>
      <c r="F57" s="1" t="s">
        <v>45</v>
      </c>
      <c r="G57" t="s">
        <v>46</v>
      </c>
      <c r="H57">
        <v>1481.59</v>
      </c>
      <c r="I57" s="2">
        <v>42726</v>
      </c>
      <c r="J57" s="2">
        <v>42737</v>
      </c>
      <c r="K57">
        <v>1481.59</v>
      </c>
    </row>
    <row r="58" spans="1:11" x14ac:dyDescent="0.25">
      <c r="A58" t="str">
        <f>"ZCD1CBBED6"</f>
        <v>ZCD1CBBED6</v>
      </c>
      <c r="B58" t="str">
        <f t="shared" si="1"/>
        <v>06363391001</v>
      </c>
      <c r="C58" t="s">
        <v>15</v>
      </c>
      <c r="D58" t="s">
        <v>165</v>
      </c>
      <c r="E58" t="s">
        <v>17</v>
      </c>
      <c r="F58" s="1" t="s">
        <v>166</v>
      </c>
      <c r="G58" t="s">
        <v>167</v>
      </c>
      <c r="H58">
        <v>930.4</v>
      </c>
      <c r="I58" s="2">
        <v>42733</v>
      </c>
      <c r="J58" s="2">
        <v>42735</v>
      </c>
      <c r="K58">
        <v>930.4</v>
      </c>
    </row>
    <row r="59" spans="1:11" x14ac:dyDescent="0.25">
      <c r="A59" t="str">
        <f>"Z451C49FC4"</f>
        <v>Z451C49FC4</v>
      </c>
      <c r="B59" t="str">
        <f t="shared" si="1"/>
        <v>06363391001</v>
      </c>
      <c r="C59" t="s">
        <v>15</v>
      </c>
      <c r="D59" t="s">
        <v>168</v>
      </c>
      <c r="E59" t="s">
        <v>17</v>
      </c>
      <c r="F59" s="1" t="s">
        <v>169</v>
      </c>
      <c r="G59" t="s">
        <v>170</v>
      </c>
      <c r="H59">
        <v>35000</v>
      </c>
      <c r="I59" s="2">
        <v>42705</v>
      </c>
      <c r="J59" s="2">
        <v>43368</v>
      </c>
      <c r="K59">
        <v>17822.63</v>
      </c>
    </row>
    <row r="60" spans="1:11" x14ac:dyDescent="0.25">
      <c r="A60" t="str">
        <f>"Z571C62EC4"</f>
        <v>Z571C62EC4</v>
      </c>
      <c r="B60" t="str">
        <f t="shared" si="1"/>
        <v>06363391001</v>
      </c>
      <c r="C60" t="s">
        <v>15</v>
      </c>
      <c r="D60" t="s">
        <v>171</v>
      </c>
      <c r="E60" t="s">
        <v>17</v>
      </c>
      <c r="F60" s="1" t="s">
        <v>139</v>
      </c>
      <c r="G60" t="s">
        <v>140</v>
      </c>
      <c r="H60">
        <v>3300</v>
      </c>
      <c r="I60" s="2">
        <v>42716</v>
      </c>
      <c r="J60" s="2">
        <v>42716</v>
      </c>
      <c r="K60">
        <v>3300</v>
      </c>
    </row>
    <row r="61" spans="1:11" x14ac:dyDescent="0.25">
      <c r="A61" t="str">
        <f>"Z1F1AA5D3C"</f>
        <v>Z1F1AA5D3C</v>
      </c>
      <c r="B61" t="str">
        <f t="shared" si="1"/>
        <v>06363391001</v>
      </c>
      <c r="C61" t="s">
        <v>15</v>
      </c>
      <c r="D61" t="s">
        <v>172</v>
      </c>
      <c r="E61" t="s">
        <v>17</v>
      </c>
      <c r="F61" s="1" t="s">
        <v>173</v>
      </c>
      <c r="G61" t="s">
        <v>174</v>
      </c>
      <c r="H61">
        <v>1850</v>
      </c>
      <c r="I61" s="2">
        <v>42565</v>
      </c>
      <c r="J61" s="2">
        <v>42931</v>
      </c>
      <c r="K61">
        <v>1850</v>
      </c>
    </row>
    <row r="62" spans="1:11" x14ac:dyDescent="0.25">
      <c r="A62" t="str">
        <f>"ZC71AB3BFB"</f>
        <v>ZC71AB3BFB</v>
      </c>
      <c r="B62" t="str">
        <f t="shared" si="1"/>
        <v>06363391001</v>
      </c>
      <c r="C62" t="s">
        <v>15</v>
      </c>
      <c r="D62" t="s">
        <v>175</v>
      </c>
      <c r="E62" t="s">
        <v>38</v>
      </c>
      <c r="F62" s="1" t="s">
        <v>176</v>
      </c>
      <c r="G62" t="s">
        <v>131</v>
      </c>
      <c r="H62">
        <v>22000</v>
      </c>
      <c r="I62" s="2">
        <v>42614</v>
      </c>
      <c r="J62" s="2">
        <v>42978</v>
      </c>
      <c r="K62">
        <v>21839.91</v>
      </c>
    </row>
    <row r="63" spans="1:11" x14ac:dyDescent="0.25">
      <c r="A63" t="str">
        <f>"ZE01A0603A"</f>
        <v>ZE01A0603A</v>
      </c>
      <c r="B63" t="str">
        <f t="shared" si="1"/>
        <v>06363391001</v>
      </c>
      <c r="C63" t="s">
        <v>15</v>
      </c>
      <c r="D63" t="s">
        <v>177</v>
      </c>
      <c r="E63" t="s">
        <v>17</v>
      </c>
      <c r="F63" s="1" t="s">
        <v>153</v>
      </c>
      <c r="G63" t="s">
        <v>154</v>
      </c>
      <c r="H63">
        <v>3000</v>
      </c>
      <c r="I63" s="2">
        <v>42542</v>
      </c>
      <c r="J63" s="2">
        <v>42542</v>
      </c>
      <c r="K63">
        <v>3000</v>
      </c>
    </row>
    <row r="64" spans="1:11" x14ac:dyDescent="0.25">
      <c r="A64" t="str">
        <f>"Z53193134B"</f>
        <v>Z53193134B</v>
      </c>
      <c r="B64" t="str">
        <f t="shared" si="1"/>
        <v>06363391001</v>
      </c>
      <c r="C64" t="s">
        <v>15</v>
      </c>
      <c r="D64" t="s">
        <v>178</v>
      </c>
      <c r="E64" t="s">
        <v>65</v>
      </c>
      <c r="F64" s="1" t="s">
        <v>179</v>
      </c>
      <c r="G64" t="s">
        <v>180</v>
      </c>
      <c r="H64">
        <v>10502</v>
      </c>
      <c r="I64" s="2">
        <v>42535</v>
      </c>
      <c r="J64" s="2">
        <v>42593</v>
      </c>
      <c r="K64">
        <v>10502</v>
      </c>
    </row>
    <row r="65" spans="1:11" x14ac:dyDescent="0.25">
      <c r="A65" t="str">
        <f>"ZC419104D8"</f>
        <v>ZC419104D8</v>
      </c>
      <c r="B65" t="str">
        <f t="shared" si="1"/>
        <v>06363391001</v>
      </c>
      <c r="C65" t="s">
        <v>15</v>
      </c>
      <c r="D65" t="s">
        <v>181</v>
      </c>
      <c r="E65" t="s">
        <v>65</v>
      </c>
      <c r="F65" s="1" t="s">
        <v>182</v>
      </c>
      <c r="G65" t="s">
        <v>183</v>
      </c>
      <c r="H65">
        <v>4801.2299999999996</v>
      </c>
      <c r="I65" s="2">
        <v>42549</v>
      </c>
      <c r="J65" s="2">
        <v>42599</v>
      </c>
      <c r="K65">
        <v>4801.2299999999996</v>
      </c>
    </row>
    <row r="66" spans="1:11" x14ac:dyDescent="0.25">
      <c r="A66" t="str">
        <f>"Z231A4D589"</f>
        <v>Z231A4D589</v>
      </c>
      <c r="B66" t="str">
        <f t="shared" si="1"/>
        <v>06363391001</v>
      </c>
      <c r="C66" t="s">
        <v>15</v>
      </c>
      <c r="D66" t="s">
        <v>184</v>
      </c>
      <c r="E66" t="s">
        <v>185</v>
      </c>
      <c r="F66" s="1" t="s">
        <v>186</v>
      </c>
      <c r="G66" t="s">
        <v>187</v>
      </c>
      <c r="H66">
        <v>2600</v>
      </c>
      <c r="I66" s="2">
        <v>42543</v>
      </c>
      <c r="J66" s="2">
        <v>42735</v>
      </c>
      <c r="K66">
        <v>2600</v>
      </c>
    </row>
    <row r="67" spans="1:11" x14ac:dyDescent="0.25">
      <c r="A67" t="str">
        <f>"Z081A0F2ED"</f>
        <v>Z081A0F2ED</v>
      </c>
      <c r="B67" t="str">
        <f t="shared" ref="B67:B80" si="2">"06363391001"</f>
        <v>06363391001</v>
      </c>
      <c r="C67" t="s">
        <v>15</v>
      </c>
      <c r="D67" t="s">
        <v>188</v>
      </c>
      <c r="E67" t="s">
        <v>38</v>
      </c>
      <c r="F67" s="1" t="s">
        <v>189</v>
      </c>
      <c r="G67" t="s">
        <v>190</v>
      </c>
      <c r="H67">
        <v>39000</v>
      </c>
      <c r="I67" s="2">
        <v>42555</v>
      </c>
      <c r="J67" s="2">
        <v>43285</v>
      </c>
      <c r="K67">
        <v>36573.51</v>
      </c>
    </row>
    <row r="68" spans="1:11" x14ac:dyDescent="0.25">
      <c r="A68" t="str">
        <f>"Z501AEAEAF"</f>
        <v>Z501AEAEAF</v>
      </c>
      <c r="B68" t="str">
        <f t="shared" si="2"/>
        <v>06363391001</v>
      </c>
      <c r="C68" t="s">
        <v>15</v>
      </c>
      <c r="D68" t="s">
        <v>191</v>
      </c>
      <c r="E68" t="s">
        <v>17</v>
      </c>
      <c r="F68" s="1" t="s">
        <v>53</v>
      </c>
      <c r="G68" t="s">
        <v>54</v>
      </c>
      <c r="H68">
        <v>8491</v>
      </c>
      <c r="I68" s="2">
        <v>42594</v>
      </c>
      <c r="J68" s="2">
        <v>42625</v>
      </c>
      <c r="K68">
        <v>8490.69</v>
      </c>
    </row>
    <row r="69" spans="1:11" x14ac:dyDescent="0.25">
      <c r="A69" t="str">
        <f>"Z5D1C2C8BF"</f>
        <v>Z5D1C2C8BF</v>
      </c>
      <c r="B69" t="str">
        <f t="shared" si="2"/>
        <v>06363391001</v>
      </c>
      <c r="C69" t="s">
        <v>15</v>
      </c>
      <c r="D69" t="s">
        <v>192</v>
      </c>
      <c r="E69" t="s">
        <v>31</v>
      </c>
      <c r="F69" s="1" t="s">
        <v>193</v>
      </c>
      <c r="G69" t="s">
        <v>194</v>
      </c>
      <c r="H69">
        <v>7650</v>
      </c>
      <c r="I69" s="2">
        <v>42699</v>
      </c>
      <c r="J69" s="2">
        <v>42735</v>
      </c>
      <c r="K69">
        <v>7650</v>
      </c>
    </row>
    <row r="70" spans="1:11" x14ac:dyDescent="0.25">
      <c r="A70" t="str">
        <f>"ZB21A76E99"</f>
        <v>ZB21A76E99</v>
      </c>
      <c r="B70" t="str">
        <f t="shared" si="2"/>
        <v>06363391001</v>
      </c>
      <c r="C70" t="s">
        <v>15</v>
      </c>
      <c r="D70" t="s">
        <v>195</v>
      </c>
      <c r="E70" t="s">
        <v>17</v>
      </c>
      <c r="F70" s="1" t="s">
        <v>113</v>
      </c>
      <c r="G70" t="s">
        <v>114</v>
      </c>
      <c r="H70">
        <v>650</v>
      </c>
      <c r="I70" s="2">
        <v>42552</v>
      </c>
      <c r="J70" s="2">
        <v>42562</v>
      </c>
      <c r="K70">
        <v>650</v>
      </c>
    </row>
    <row r="71" spans="1:11" x14ac:dyDescent="0.25">
      <c r="A71" t="str">
        <f>"66412504DF"</f>
        <v>66412504DF</v>
      </c>
      <c r="B71" t="str">
        <f t="shared" si="2"/>
        <v>06363391001</v>
      </c>
      <c r="C71" t="s">
        <v>15</v>
      </c>
      <c r="D71" t="s">
        <v>196</v>
      </c>
      <c r="E71" t="s">
        <v>31</v>
      </c>
      <c r="F71" s="1" t="s">
        <v>197</v>
      </c>
      <c r="G71" t="s">
        <v>198</v>
      </c>
      <c r="H71">
        <v>0</v>
      </c>
      <c r="I71" s="2">
        <v>42644</v>
      </c>
      <c r="J71" s="2">
        <v>43009</v>
      </c>
      <c r="K71">
        <v>457225.57</v>
      </c>
    </row>
    <row r="72" spans="1:11" x14ac:dyDescent="0.25">
      <c r="A72" t="str">
        <f>"Z491BBC01E"</f>
        <v>Z491BBC01E</v>
      </c>
      <c r="B72" t="str">
        <f t="shared" si="2"/>
        <v>06363391001</v>
      </c>
      <c r="C72" t="s">
        <v>15</v>
      </c>
      <c r="D72" t="s">
        <v>199</v>
      </c>
      <c r="E72" t="s">
        <v>38</v>
      </c>
      <c r="F72" s="1" t="s">
        <v>200</v>
      </c>
      <c r="G72" t="s">
        <v>201</v>
      </c>
      <c r="H72">
        <v>19950</v>
      </c>
      <c r="I72" s="2">
        <v>42709</v>
      </c>
      <c r="J72" s="2">
        <v>42724</v>
      </c>
      <c r="K72">
        <v>19950</v>
      </c>
    </row>
    <row r="73" spans="1:11" x14ac:dyDescent="0.25">
      <c r="A73" t="str">
        <f>"6858937DDB"</f>
        <v>6858937DDB</v>
      </c>
      <c r="B73" t="str">
        <f t="shared" si="2"/>
        <v>06363391001</v>
      </c>
      <c r="C73" t="s">
        <v>15</v>
      </c>
      <c r="D73" t="s">
        <v>202</v>
      </c>
      <c r="E73" t="s">
        <v>31</v>
      </c>
      <c r="F73" s="1" t="s">
        <v>203</v>
      </c>
      <c r="G73" t="s">
        <v>170</v>
      </c>
      <c r="H73">
        <v>162000</v>
      </c>
      <c r="I73" s="2">
        <v>42682</v>
      </c>
      <c r="J73" s="2">
        <v>43368</v>
      </c>
      <c r="K73">
        <v>135473.1</v>
      </c>
    </row>
    <row r="74" spans="1:11" x14ac:dyDescent="0.25">
      <c r="A74" t="str">
        <f>"ZAB18710BB"</f>
        <v>ZAB18710BB</v>
      </c>
      <c r="B74" t="str">
        <f t="shared" si="2"/>
        <v>06363391001</v>
      </c>
      <c r="C74" t="s">
        <v>15</v>
      </c>
      <c r="D74" t="s">
        <v>204</v>
      </c>
      <c r="E74" t="s">
        <v>17</v>
      </c>
      <c r="F74" s="1" t="s">
        <v>205</v>
      </c>
      <c r="G74" t="s">
        <v>206</v>
      </c>
      <c r="H74">
        <v>3106.88</v>
      </c>
      <c r="I74" s="2">
        <v>42446</v>
      </c>
      <c r="J74" s="2">
        <v>43541</v>
      </c>
      <c r="K74">
        <v>2071.2600000000002</v>
      </c>
    </row>
    <row r="75" spans="1:11" x14ac:dyDescent="0.25">
      <c r="A75" t="str">
        <f>"ZED19207F4"</f>
        <v>ZED19207F4</v>
      </c>
      <c r="B75" t="str">
        <f t="shared" si="2"/>
        <v>06363391001</v>
      </c>
      <c r="C75" t="s">
        <v>15</v>
      </c>
      <c r="D75" t="s">
        <v>207</v>
      </c>
      <c r="E75" t="s">
        <v>38</v>
      </c>
      <c r="F75" s="1" t="s">
        <v>208</v>
      </c>
      <c r="G75" t="s">
        <v>209</v>
      </c>
      <c r="H75">
        <v>25050</v>
      </c>
      <c r="I75" s="2">
        <v>42478</v>
      </c>
      <c r="J75" s="2">
        <v>42508</v>
      </c>
      <c r="K75">
        <v>18520</v>
      </c>
    </row>
    <row r="76" spans="1:11" x14ac:dyDescent="0.25">
      <c r="A76" t="str">
        <f>"Z501C77E29"</f>
        <v>Z501C77E29</v>
      </c>
      <c r="B76" t="str">
        <f t="shared" si="2"/>
        <v>06363391001</v>
      </c>
      <c r="C76" t="s">
        <v>15</v>
      </c>
      <c r="D76" t="s">
        <v>210</v>
      </c>
      <c r="E76" t="s">
        <v>17</v>
      </c>
      <c r="F76" s="1" t="s">
        <v>166</v>
      </c>
      <c r="G76" t="s">
        <v>167</v>
      </c>
      <c r="H76">
        <v>800</v>
      </c>
      <c r="I76" s="2">
        <v>42717</v>
      </c>
      <c r="J76" s="2">
        <v>42717</v>
      </c>
      <c r="K76">
        <v>800</v>
      </c>
    </row>
    <row r="77" spans="1:11" x14ac:dyDescent="0.25">
      <c r="A77" t="str">
        <f>"Z5218B12D3"</f>
        <v>Z5218B12D3</v>
      </c>
      <c r="B77" t="str">
        <f t="shared" si="2"/>
        <v>06363391001</v>
      </c>
      <c r="C77" t="s">
        <v>15</v>
      </c>
      <c r="D77" t="s">
        <v>211</v>
      </c>
      <c r="E77" t="s">
        <v>17</v>
      </c>
      <c r="F77" s="1" t="s">
        <v>212</v>
      </c>
      <c r="G77" t="s">
        <v>213</v>
      </c>
      <c r="H77">
        <v>1800</v>
      </c>
      <c r="I77" s="2">
        <v>42426</v>
      </c>
      <c r="J77" s="2">
        <v>42516</v>
      </c>
      <c r="K77">
        <v>1800</v>
      </c>
    </row>
    <row r="78" spans="1:11" x14ac:dyDescent="0.25">
      <c r="A78" t="str">
        <f>"Z671A845B2"</f>
        <v>Z671A845B2</v>
      </c>
      <c r="B78" t="str">
        <f t="shared" si="2"/>
        <v>06363391001</v>
      </c>
      <c r="C78" t="s">
        <v>15</v>
      </c>
      <c r="D78" t="s">
        <v>214</v>
      </c>
      <c r="E78" t="s">
        <v>17</v>
      </c>
      <c r="F78" s="1" t="s">
        <v>21</v>
      </c>
      <c r="G78" t="s">
        <v>22</v>
      </c>
      <c r="H78">
        <v>0</v>
      </c>
      <c r="I78" s="2">
        <v>42473</v>
      </c>
      <c r="J78" s="2">
        <v>42838</v>
      </c>
      <c r="K78">
        <v>2328</v>
      </c>
    </row>
    <row r="79" spans="1:11" x14ac:dyDescent="0.25">
      <c r="A79" t="str">
        <f>"Z0D1AC37D5"</f>
        <v>Z0D1AC37D5</v>
      </c>
      <c r="B79" t="str">
        <f t="shared" si="2"/>
        <v>06363391001</v>
      </c>
      <c r="C79" t="s">
        <v>15</v>
      </c>
      <c r="D79" t="s">
        <v>215</v>
      </c>
      <c r="E79" t="s">
        <v>17</v>
      </c>
      <c r="F79" s="1" t="s">
        <v>24</v>
      </c>
      <c r="G79" t="s">
        <v>25</v>
      </c>
      <c r="H79">
        <v>20417.57</v>
      </c>
      <c r="I79" s="2">
        <v>42632</v>
      </c>
      <c r="J79" s="2">
        <v>42672</v>
      </c>
      <c r="K79">
        <v>18991.419999999998</v>
      </c>
    </row>
    <row r="80" spans="1:11" x14ac:dyDescent="0.25">
      <c r="A80" t="str">
        <f>"6856612F34"</f>
        <v>6856612F34</v>
      </c>
      <c r="B80" t="str">
        <f t="shared" si="2"/>
        <v>06363391001</v>
      </c>
      <c r="C80" t="s">
        <v>15</v>
      </c>
      <c r="D80" t="s">
        <v>216</v>
      </c>
      <c r="E80" t="s">
        <v>31</v>
      </c>
      <c r="F80" s="1" t="s">
        <v>217</v>
      </c>
      <c r="G80" t="s">
        <v>218</v>
      </c>
      <c r="H80">
        <v>49888.69</v>
      </c>
      <c r="I80" s="2">
        <v>42682</v>
      </c>
      <c r="J80" s="2">
        <v>43764</v>
      </c>
      <c r="K80">
        <v>49888.69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calabria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2019-01-29T16:09:46Z</dcterms:created>
  <dcterms:modified xsi:type="dcterms:W3CDTF">2019-01-29T16:09:46Z</dcterms:modified>
</cp:coreProperties>
</file>