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emiliaroma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</calcChain>
</file>

<file path=xl/sharedStrings.xml><?xml version="1.0" encoding="utf-8"?>
<sst xmlns="http://schemas.openxmlformats.org/spreadsheetml/2006/main" count="401" uniqueCount="216">
  <si>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</si>
  <si>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</si>
  <si>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</si>
  <si>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</si>
  <si>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</si>
  <si>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</si>
  <si>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</si>
  <si>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</si>
  <si>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</si>
  <si>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</si>
  <si>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</si>
  <si>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</si>
  <si>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</si>
  <si>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</si>
  <si>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</si>
  <si>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Emilia Romagna</t>
  </si>
  <si>
    <t xml:space="preserve">FORNITURA MATERIALE DI CONSUMO ORIGINALE PER STAMPANTI E FAX </t>
  </si>
  <si>
    <t>22-PROCEDURA NEGOZIATA DERIVANTE DA AVVISI CON CUI SI INDICE LA GARA</t>
  </si>
  <si>
    <t xml:space="preserve">ECO LASER INFORMATICA SRL  (CF: 04427081007)
ERREBIAN SPA (CF: 08397890586)
F.LLI BIAGINI SRL (CF: 00960900371)
KRATOS SPA (CF: 02683390401)
LYRECO ITALIA S.P.A. (CF: 11582010150)
MYO S.r.l. (CF: 03222970406)
SECURSYSTEM S.R.L. (CF: 00921360442)
</t>
  </si>
  <si>
    <t>MYO S.r.l. (CF: 03222970406)</t>
  </si>
  <si>
    <t xml:space="preserve">FORNITURA MATERIALE DI CONSUMO RIGENERATO PER FAX E STAMPANTI UFFICI REGIONE EMILIA ROMAGNA </t>
  </si>
  <si>
    <t xml:space="preserve">Buyonline (CF: 06285520968)
ECO LASER INFORMATICA SRL  (CF: 04427081007)
ECOSERVICE DI SANTARELLI PAOLO (CF: 01242120432)
ERREBIAN SPA (CF: 08397890586)
LYRECO ITALIA S.P.A. (CF: 11582010150)
MYO S.r.l. (CF: 03222970406)
</t>
  </si>
  <si>
    <t>Buyonline (CF: 06285520968)</t>
  </si>
  <si>
    <t>SERVIZIO DI PUBBLICITA' LEGALE RICERCA IMMOBILIARE REGGIO EMILIA</t>
  </si>
  <si>
    <t>23-AFFIDAMENTO IN ECONOMIA - AFFIDAMENTO DIRETTO</t>
  </si>
  <si>
    <t xml:space="preserve">EDIZIONI SAVARESE (CF: 06374241211)
INFO SRL (CF: 04656100726)
LEXMEDIA SRL (CF: 09147251004)
MEDIAGRAPHIC SRL (CF: 05833480725)
PUBLI PUNTO COM (CF: 06429700724)
</t>
  </si>
  <si>
    <t>PUBLI PUNTO COM (CF: 06429700724)</t>
  </si>
  <si>
    <t>FORNITURA STAFFA PORTA BANDIERE DP MODENA</t>
  </si>
  <si>
    <t xml:space="preserve">ORA SERRAMENTI (CF: RLNNNN70S03H792D)
</t>
  </si>
  <si>
    <t>ORA SERRAMENTI (CF: RLNNNN70S03H792D)</t>
  </si>
  <si>
    <t>RIPARAZIONE CELLA CONGELATORE MENSA DIREZIONE REGIONALE</t>
  </si>
  <si>
    <t xml:space="preserve">CB TECNICA SNC (CF: 01876220383)
Elettrogel Service (CF: 03262371200)
FRIGOTECNICA SRL (CF: 02157011202)
</t>
  </si>
  <si>
    <t>FRIGOTECNICA SRL (CF: 02157011202)</t>
  </si>
  <si>
    <t>FORNITURA LIBRI</t>
  </si>
  <si>
    <t xml:space="preserve">Libreria FORENSE (CF: 05886390581)
MAURO BORTOLINI LIBRERIA GIURIDICA (CF: 02229941204)
SCALA MARIO (CF: SCLMRA41B17H501I)
</t>
  </si>
  <si>
    <t>MAURO BORTOLINI LIBRERIA GIURIDICA (CF: 02229941204)</t>
  </si>
  <si>
    <t xml:space="preserve">FORNITURA E CODIFICA LETTORI BADGE UPT BOLOGNA </t>
  </si>
  <si>
    <t xml:space="preserve">TASSI GIANNI SNC (CF: 02430093379)
</t>
  </si>
  <si>
    <t>TASSI GIANNI SNC (CF: 02430093379)</t>
  </si>
  <si>
    <t>MANUTENZIONE SERVIZIO CONTROLLO ACCESSI UFFICI EMILIA ROMAGNA</t>
  </si>
  <si>
    <t xml:space="preserve">ELCO SISTEMI SRL (CF: 03246960409)
</t>
  </si>
  <si>
    <t>ELCO SISTEMI SRL (CF: 03246960409)</t>
  </si>
  <si>
    <t>FORNITURA ARMADIO RAK SPORTELLO GUASTALLA</t>
  </si>
  <si>
    <t xml:space="preserve">AGLIETTA MARIO DI MARIO AGLIETTA SAS (CF: 01408640207)
</t>
  </si>
  <si>
    <t>AGLIETTA MARIO DI MARIO AGLIETTA SAS (CF: 01408640207)</t>
  </si>
  <si>
    <t>FORNITURA PACCHETTO ANNUALE VIDEOCONFERENZE</t>
  </si>
  <si>
    <t xml:space="preserve">MAGGIOLI S.P.A. (CF: 06188330150)
</t>
  </si>
  <si>
    <t>MAGGIOLI S.P.A. (CF: 06188330150)</t>
  </si>
  <si>
    <t xml:space="preserve">FORNITURA MATERIALE IGIENICO UPT EMILIA ROMAGNA </t>
  </si>
  <si>
    <t xml:space="preserve">EUROCART SRL (CF: 02894111208)
EUROSERVICE  GROUP SRL (CF: 02081120590)
GE.VEN.IT SRL (CF: 04626260758)
LA TECNOGRAFICA S.R.L (CF: 00065450413)
MYO S.r.l. (CF: 03222970406)
TOP STORE DISTRIBUZIONI S.r.l (CF: 06549711213)
</t>
  </si>
  <si>
    <t>EUROSERVICE  GROUP SRL (CF: 02081120590)</t>
  </si>
  <si>
    <t>FORNITURA DI CARBURANTE PER AUTOTRAZIONE MEDIANTE FUEL CARD</t>
  </si>
  <si>
    <t>26-AFFIDAMENTO DIRETTO IN ADESIONE AD ACCORDO QUADRO/CONVENZIONE</t>
  </si>
  <si>
    <t xml:space="preserve">KUWAIT PETROLEUM ITALIA S.P.A. (CF: 00891951006)
</t>
  </si>
  <si>
    <t>KUWAIT PETROLEUM ITALIA S.P.A. (CF: 00891951006)</t>
  </si>
  <si>
    <t xml:space="preserve">FORNITURA PRODOTTI EDITORIALI </t>
  </si>
  <si>
    <t xml:space="preserve">WOLTERS KLUWER ITALIA SRL (CF: 10209790152)
</t>
  </si>
  <si>
    <t>WOLTERS KLUWER ITALIA SRL (CF: 10209790152)</t>
  </si>
  <si>
    <t>FORNITURA E POSA IN OPERA DI VETRATA E INFISSI DP FORLI' CESENA DANNEGGIATI DA ATTI VANDALICI</t>
  </si>
  <si>
    <t xml:space="preserve">AGF DI SCARPELLINI ALVARO (CF: 00310110408)
</t>
  </si>
  <si>
    <t>AGF DI SCARPELLINI ALVARO (CF: 00310110408)</t>
  </si>
  <si>
    <t>FORNITURA E POSA IN OPERA DI FANCOIL DANNEGGIATO DA ATTO VANDALICO</t>
  </si>
  <si>
    <t xml:space="preserve">GEICO LENDER SPA (CF: 11205571000)
</t>
  </si>
  <si>
    <t>GEICO LENDER SPA (CF: 11205571000)</t>
  </si>
  <si>
    <t>MANUTENZIONE ARMADI MOBILI COMPATTABILI DP UT DI REGGIO EMILIA</t>
  </si>
  <si>
    <t xml:space="preserve">MAKROS DI LUISE MASSIMO (CF: LSUMSM60L10I953G)
</t>
  </si>
  <si>
    <t>MAKROS DI LUISE MASSIMO (CF: LSUMSM60L10I953G)</t>
  </si>
  <si>
    <t>FORNITURA E POSA IN OPERA SEGNALETICA DIREZIONE REGIONALE EMILIA ROMAGNA</t>
  </si>
  <si>
    <t xml:space="preserve">ALUX di Enrico Rossetti (CF: RSSNCL64B20F205I)
APOGEO SRL (CF: 01573930359)
CIMS SRL (CF: 00814371209)
IKON SEGNALI (CF: 01519180200)
M.G.GROUP SRL (CF: 04375480284)
PUBBLI-GRAF di Giacchini Cinzia (CF: GCCCNZ73S59D705E)
</t>
  </si>
  <si>
    <t>PUBBLI-GRAF di Giacchini Cinzia (CF: GCCCNZ73S59D705E)</t>
  </si>
  <si>
    <t>CORSI DI FORMAZIONE USO DEFIBRILLATORI</t>
  </si>
  <si>
    <t xml:space="preserve">ADVANCED LIFE SUPPORT SAS (CF: 03021231208)
AZIENDA USL DELLA ROMAGNA (CF: 02483810392)
CROCE ROSSA ITALIANA (CF: 03337831204)
FONDAZIONE CATIS (CF: 91209740371)
PUBBLICA ASSISTENZA CITTA' DI BOLOGNA (CF: 01103290373)
PUBBLICA ASSISTENZA OZZANO SAN LAZZARO (CF: 03927620371)
</t>
  </si>
  <si>
    <t>PUBBLICA ASSISTENZA OZZANO SAN LAZZARO (CF: 03927620371)</t>
  </si>
  <si>
    <t>MANUTENZIONE ARMADI COMPATTABILI DP REGGIO EMILIA. INTEGRAZIONE</t>
  </si>
  <si>
    <t>MANUTENZIONE PORTONE ARCHIVIO EX CASERMA DAL VERME PIACENZA</t>
  </si>
  <si>
    <t xml:space="preserve">GESTA SPA (CF: 09336350153)
</t>
  </si>
  <si>
    <t>GESTA SPA (CF: 09336350153)</t>
  </si>
  <si>
    <t>INNALZAMENTO RINGHIERA SCALA VIA S.ISAIA BOLOGNA</t>
  </si>
  <si>
    <t xml:space="preserve">FABBRO ARSANI ALEX (CF: 03228821207)
G.V. DI GIMPAOLO VIGNALI (CF: 00460781206)
NOVA INFISSI DI BENELLI LORIS (CF: 01717071201)
RAM DI MALOSSI ROBERTO (CF: 01701231209)
</t>
  </si>
  <si>
    <t>NOVA INFISSI DI BENELLI LORIS (CF: 01717071201)</t>
  </si>
  <si>
    <t>FORNITURA E POSA IN OPERA VETROFANIE DI RIMINI</t>
  </si>
  <si>
    <t xml:space="preserve">ADV SRL (CF: 02227690340)
AM GRAFICA (CF: 02352001206)
APOGEO SRL (CF: 01573930359)
IDEA PUBBLICITA' SRL (CF: 01930400401)
SEBERG S.R.L. (CF: 01855820161)
</t>
  </si>
  <si>
    <t>APOGEO SRL (CF: 01573930359)</t>
  </si>
  <si>
    <t>FORNITURA GADGETS CONCORSO "SOSTIENI LA LEGALITA"</t>
  </si>
  <si>
    <t xml:space="preserve">FORNARI LUCIANO &amp; C. SAS (CF: 02007430370)
</t>
  </si>
  <si>
    <t>FORNARI LUCIANO &amp; C. SAS (CF: 02007430370)</t>
  </si>
  <si>
    <t>FONITURA LAMPADE VIDEOPROIETTORE</t>
  </si>
  <si>
    <t xml:space="preserve">EUROTECNO SRL (CF: 04585871009)
</t>
  </si>
  <si>
    <t>EUROTECNO SRL (CF: 04585871009)</t>
  </si>
  <si>
    <t>FORNITURA BUONI PREMIO  CONCORSO "SOSTIENI LA LEGALITA"</t>
  </si>
  <si>
    <t xml:space="preserve">UNIEURO SPA (CF: 00876320409)
</t>
  </si>
  <si>
    <t>UNIEURO SPA (CF: 00876320409)</t>
  </si>
  <si>
    <t>SMALTIMENTO RIFIUTI DP PIACENZA</t>
  </si>
  <si>
    <t xml:space="preserve">IREN AMBIENTE (CF: 01591110356)
</t>
  </si>
  <si>
    <t>IREN AMBIENTE (CF: 01591110356)</t>
  </si>
  <si>
    <t>ACQUISTO MONITOR DI SALA ARGO DP FORLI</t>
  </si>
  <si>
    <t xml:space="preserve">SIGMA S.P.A. (CF: 01590580443)
</t>
  </si>
  <si>
    <t>SIGMA S.P.A. (CF: 01590580443)</t>
  </si>
  <si>
    <t>FORNITURA CAVI PER LETTORI CODICI A BARRE</t>
  </si>
  <si>
    <t>FORNITURA MATERIALE DI CONSUMO PER STAMPANTI HP</t>
  </si>
  <si>
    <t xml:space="preserve">ITALWARE  SRL  (CF: 08619670584)
</t>
  </si>
  <si>
    <t>ITALWARE  SRL  (CF: 08619670584)</t>
  </si>
  <si>
    <t>ACQUISTO TESSERE IMPERSONALI TRASPORTO URBANO DP PARMA</t>
  </si>
  <si>
    <t xml:space="preserve">TEP SPA (CF: 02155050343)
</t>
  </si>
  <si>
    <t>TEP SPA (CF: 02155050343)</t>
  </si>
  <si>
    <t>FORNITURA BUONI PASTO DAY RISTOSERICE SPA</t>
  </si>
  <si>
    <t xml:space="preserve">DAY RISTOSERVICE S.P.A. (CF: 03543000370)
</t>
  </si>
  <si>
    <t>DAY RISTOSERVICE S.P.A. (CF: 03543000370)</t>
  </si>
  <si>
    <t>FORNITURA DEFIBRILLATORI SEMIAUTOMATICI ESTERNI</t>
  </si>
  <si>
    <t xml:space="preserve">AN.T.A.RES SRL (CF: 02176951206)
BI-MEDICA S.R.L. (CF: 02141120168)
MEDICARE (CF: 05504641001)
SEDA SPA (CF: 01681100150)
TRILUX MEDICAL ITALIA SRL (CF: 02987991201)
</t>
  </si>
  <si>
    <t>SEDA SPA (CF: 01681100150)</t>
  </si>
  <si>
    <t>FORNITURA MONITOR PER SISTEMA ELIMINA CODE</t>
  </si>
  <si>
    <t>FORNITURA ROTOLI CARTA CHIMICA PER SISTEMA ELIMINA CODE</t>
  </si>
  <si>
    <t>FORNITURA FALDONI UFFICI EMILIA ROMAGNA</t>
  </si>
  <si>
    <t xml:space="preserve">APAPER SRL (CF: 03432931206)
ASCAM SRL (CF: 00976050427)
DUBINI S.R.L. (CF: 06262520155)
DuecÃ¬ Italia srl (CF: 02693490126)
F.LLI BIAGINI SRL (CF: 00960900371)
ICR - SOCIETA' PER AZIONI  (CF: 05466391009)
LYRECO ITALIA S.P.A. (CF: 11582010150)
MYO S.r.l. (CF: 03222970406)
SISTERS SRL (CF: 02316361209)
VALSECCHI GIOVANNI SRL (CF: 07997560151)
</t>
  </si>
  <si>
    <t>ASCAM SRL (CF: 00976050427)</t>
  </si>
  <si>
    <t>FORNITURA ETICHETTE AVERY UFFICI EMILIA ROMAGNA</t>
  </si>
  <si>
    <t xml:space="preserve">AUGUSTO BERNI (CF: 00281080374)
F.LLI BIAGINI SRL (CF: 00096090037)
FANTOZZI UFFICIO SRL (CF: 00934560947)
LA CONTABILITA' (CF: 01283500401)
MYO S.r.l. (CF: 03222970406)
SISTERS SRL (CF: 02316361209)
</t>
  </si>
  <si>
    <t>TAGLIO ERBE INFESTANTI IMMOBILE EX CONVENTO DI SAN BENEDETTO FERRARA</t>
  </si>
  <si>
    <t xml:space="preserve">THINK GREEN SNC (CF: 02027620356)
</t>
  </si>
  <si>
    <t>THINK GREEN SNC (CF: 02027620356)</t>
  </si>
  <si>
    <t>SFALCIO ERBA EX CONVENTO SAN BENEDETTO FERRARA</t>
  </si>
  <si>
    <t xml:space="preserve">DITTA BONORA (CF: 00177550381)
GLOBO SERVIZI (CF: 01547920338)
NATURA VERDE SRL (CF: 03485380400)
NON SOLO VERDE SRL (CF: 01867780353)
THINK GREEN SNC (CF: 02027620356)
VERDE IDEA (CF: 02090630407)
</t>
  </si>
  <si>
    <t>FORNITURA ARMADIO RACK UFFICIO DI FIDENZA</t>
  </si>
  <si>
    <t xml:space="preserve">VERIFICA PERIODICA DI IMPIANTO DI SPEGNIMENTO AUTOMATICO A GAS UPT REGGIO EMILIA </t>
  </si>
  <si>
    <t xml:space="preserve">BETTATI ANTINCENDIO (CF: 01979170352)
CEA ESTINTORI (CF: 03574360370)
CPL CONCORDIA SOC- COOP (CF: 00154950364)
GESTA SPA (CF: 09336350153)
GIELLE DI LUIGI GALANTUCCI (CF: GLNLGU41P28I907Q)
sicura spa (CF: 02394290247)
</t>
  </si>
  <si>
    <t>GIELLE DI LUIGI GALANTUCCI (CF: GLNLGU41P28I907Q)</t>
  </si>
  <si>
    <t>MINI PC ARGO PER SISTEMA ELIMINACODE UT FIDENZA</t>
  </si>
  <si>
    <t>FORNITURA DISPLAY PER SISTEMA GESTIONE ELIMINACODE- DP FORLI'</t>
  </si>
  <si>
    <t>FORNITURA E INSTALLAZIONE IMPIANTO ANTINTRUSIONE UT FIDENZA</t>
  </si>
  <si>
    <t xml:space="preserve">ELETTRONICA CORTESI SRL (CF: 00355340407)
</t>
  </si>
  <si>
    <t>ELETTRONICA CORTESI SRL (CF: 00355340407)</t>
  </si>
  <si>
    <t>FORNITURA MATERIALE IGIENICO UPT EMILIA ROMAGNA</t>
  </si>
  <si>
    <t xml:space="preserve">2M Italia S.r.l. (CF: 03614591216)
CLEVEX SRL (CF: 03579280615)
F.LLI BIAGINI SRL (CF: 00096090037)
LA CASALINDA SRL (CF: 00667690044)
MYO S.r.l. (CF: 03222970406)
PIELLEBI SRL (CF: 03764560268)
</t>
  </si>
  <si>
    <t>FORNITURA BANDIERE UFFICI REGIONE EMILIA ROMAGNA</t>
  </si>
  <si>
    <t xml:space="preserve">Adria Bandiere srl (CF: 02205060409)
FERRAMENTA FELINO SRL (CF: 00782670343)
IDEAFORWEB DI FAUSTO MARINO (CF: MRNFST84E26H703P)
LA NAZIONALE MANIFATTURE SNC (CF: 07658160150)
PROMO M4U ITALIA (CF: 11334701007)
SAVENT SRL (CF: 13246131000)
</t>
  </si>
  <si>
    <t>IDEAFORWEB DI FAUSTO MARINO (CF: MRNFST84E26H703P)</t>
  </si>
  <si>
    <t xml:space="preserve">MAURO BORTOLINI LIBRERIA GIURIDICA (CF: 02229941204)
</t>
  </si>
  <si>
    <t>INTERVENTO DI AUTOSPURGO DP FERRARA</t>
  </si>
  <si>
    <t xml:space="preserve">FROG SRL (CF: 01656820386)
S.E.F.SRL (CF: 01158040384)
</t>
  </si>
  <si>
    <t>S.E.F.SRL (CF: 01158040384)</t>
  </si>
  <si>
    <t>VERIFICHE PERIODICHE IMPIANTI DI RISCALDAMENTO UPT MODENA</t>
  </si>
  <si>
    <t xml:space="preserve">UNITA' SANITARIA LOCALE DI MODENA (CF: 02241850367)
</t>
  </si>
  <si>
    <t>UNITA' SANITARIA LOCALE DI MODENA (CF: 02241850367)</t>
  </si>
  <si>
    <t>MANUTENZIONE STRAORDINARIA FACCIATA ESTERNA UPT MODENA</t>
  </si>
  <si>
    <t xml:space="preserve">ELECTROSTART DI CALANNA FRANCESCO (CF: CLNFNC62S29F257R)
</t>
  </si>
  <si>
    <t>ELECTROSTART DI CALANNA FRANCESCO (CF: CLNFNC62S29F257R)</t>
  </si>
  <si>
    <t>INTERVENTO DI VUOTATURA PULIZIE FOSSE BIOLOGICHE UT CARPI</t>
  </si>
  <si>
    <t xml:space="preserve">ITALSPURGO DI PETRILLO GIUSEPPE (CF: 02976580361)
</t>
  </si>
  <si>
    <t>ITALSPURGO DI PETRILLO GIUSEPPE (CF: 02976580361)</t>
  </si>
  <si>
    <t>FORNITURA ARGO SOLOMONITOR PER SISTEMA ELIMINACODE</t>
  </si>
  <si>
    <t>FORNITURA IMPIANTO ANTINTRUSIONE UP PIACENZA</t>
  </si>
  <si>
    <t xml:space="preserve">I.V.R.I.- Istituto di vigilanza  (CF: 03169660150)
</t>
  </si>
  <si>
    <t>I.V.R.I.- Istituto di vigilanza  (CF: 03169660150)</t>
  </si>
  <si>
    <t>SERVIZIO DI VUOTATURA E PULIZIA FOSSA ASCENSORE DP RIMINI</t>
  </si>
  <si>
    <t xml:space="preserve">Spurgo Express di Bracci Gilberto (CF: brcgbr68r15h294q)
Vantini  Giuseppe S.r.l. (CF: 03489680409)
</t>
  </si>
  <si>
    <t>Spurgo Express di Bracci Gilberto (CF: brcgbr68r15h294q)</t>
  </si>
  <si>
    <t>FORNITURA GAS NATURALE CONVENZIONE CONSIP</t>
  </si>
  <si>
    <t xml:space="preserve">SOENERGY SRL (CF: 01565370382)
</t>
  </si>
  <si>
    <t>SOENERGY SRL (CF: 01565370382)</t>
  </si>
  <si>
    <t>FORNITURA ENERGIA ELETTRICA CONVENZIONE CONSIP</t>
  </si>
  <si>
    <t xml:space="preserve">Iren Mercato S.p.A. (CF: 01178580997)
</t>
  </si>
  <si>
    <t>Iren Mercato S.p.A. (CF: 01178580997)</t>
  </si>
  <si>
    <t>FORNITURA PEZZI MOBILI UFFICI EMILIA ROMAGNA</t>
  </si>
  <si>
    <t xml:space="preserve">Istituto Poligrafico e Zecca dello Stato  (CF: 00399810589)
</t>
  </si>
  <si>
    <t>Istituto Poligrafico e Zecca dello Stato  (CF: 00399810589)</t>
  </si>
  <si>
    <t>FORNITURA PIEDINI FISSI PER SEDUTE DP PIACENZA</t>
  </si>
  <si>
    <t xml:space="preserve">ARDUINI ARREDAMENTI SRL (CF: 02895130363)
BIOLTECNICAL SERVICE (CF: 05196071004)
CIERRE TECNOFORNITURE SRL (CF: 03383731209)
MINERVA 2000 SRL (CF: 02634410407)
TECNOIMPIANTI (CF: 04358780650)
WUERTH SRL (CF: 00125230219)
</t>
  </si>
  <si>
    <t>ARDUINI ARREDAMENTI SRL (CF: 02895130363)</t>
  </si>
  <si>
    <t>ASPIRATONER E FILTRI DI RICAMBIO UFFICI EMILIA ROMAGNA</t>
  </si>
  <si>
    <t xml:space="preserve">EFFEGI INFORMATICA (CF: FDDGPP75M04F979U)
ERGO ITALIA SPA (CF: 03759871001)
euroimpianti srl (CF: 04797620657)
EUROPA ELETTRONICA (CF: 02016460368)
GAMMA TECHNOLOGY SRL (CF: 03900380167)
TELESCA GERARDO (CF: TLSGRD66R01G942P)
</t>
  </si>
  <si>
    <t>TELESCA GERARDO (CF: TLSGRD66R01G942P)</t>
  </si>
  <si>
    <t>SERVIZIO INTERPRETARIATO LINGUA DEI SEGNI DIREZIONE REGIONALE EMILIA ROMAGNA</t>
  </si>
  <si>
    <t xml:space="preserve">SALAMI MARINELLA (CF: SLMMNL66D52G535B)
</t>
  </si>
  <si>
    <t>SALAMI MARINELLA (CF: SLMMNL66D52G535B)</t>
  </si>
  <si>
    <t>FOTOCOPIATORI A NOLEGGIO LOTTO 2_MULTIFUNZIONE A3</t>
  </si>
  <si>
    <t xml:space="preserve">KYOCERA SPA (CF: 02973040963)
</t>
  </si>
  <si>
    <t>KYOCERA SPA (CF: 02973040963)</t>
  </si>
  <si>
    <t xml:space="preserve">CHIUSURA VANO PORTA E SPOSTAMENTO QUADRO ELETTRICO </t>
  </si>
  <si>
    <t>FORNITURA MATERIALE SANITARIO UFFICI EMILIA ROMAGNA</t>
  </si>
  <si>
    <t xml:space="preserve">AIESI HOSPITAL SERVICE SAS DI PIANTADOSI VALERIO E C.  (CF: 06111530637)
CSL Commerciale Sanitaria Lombardia S.r.l. a socio unico (CF: 01864740129)
ERREBIAN SPA (CF: 08397890586)
Gema Group S.r.l. (CF: 01686860436)
LYRECO ITALIA S.P.A. (CF: 11582010150)
Vincal S.r.l. (CF: 06991810588)
</t>
  </si>
  <si>
    <t>AIESI HOSPITAL SERVICE SAS DI PIANTADOSI VALERIO E C.  (CF: 06111530637)</t>
  </si>
  <si>
    <t>Fornitura materiale di consumo stampanti HP Officejet</t>
  </si>
  <si>
    <t xml:space="preserve">Fornitura e montaggio pannelli frontali scrivanie Uffici Emilia Romagna </t>
  </si>
  <si>
    <t xml:space="preserve">ARES LINE SPA (CF: 03161590249)
</t>
  </si>
  <si>
    <t>ARES LINE SPA (CF: 03161590249)</t>
  </si>
  <si>
    <t>RIPRISTINO CENTRALE TERMICA UPT RAVENNA</t>
  </si>
  <si>
    <t xml:space="preserve">CPL CONCORDIA SOC- COOP (CF: 00154950364)
</t>
  </si>
  <si>
    <t>CPL CONCORDIA SOC- COOP (CF: 00154950364)</t>
  </si>
  <si>
    <t>INTERVENTO DI RIPRISTINO CORNICIONE UPT MODENA</t>
  </si>
  <si>
    <t>MANUTENZIONE CANCELLO ESTERNO DIREZIONE REGIONALE</t>
  </si>
  <si>
    <t>SOSTITUZIONE BRUCIATORE CENTRALE TERMICA UPT RAVENNA</t>
  </si>
  <si>
    <t>FORNITURA CARTA PER STAMPE UFFICI EMILIA ROMAGNA</t>
  </si>
  <si>
    <t xml:space="preserve">LYRECO ITALIA S.P.A. (CF: 11582010150)
</t>
  </si>
  <si>
    <t>LYRECO ITALIA S.P.A. (CF: 11582010150)</t>
  </si>
  <si>
    <t>FORNITURA TONER PER STAMPANTI UFFICI EMILIA ROMAGNA</t>
  </si>
  <si>
    <t xml:space="preserve">R.C.M. ITALIA s.r.l. (CF: 06736060630)
</t>
  </si>
  <si>
    <t>R.C.M. ITALIA s.r.l. (CF: 06736060630)</t>
  </si>
  <si>
    <t>FORNITURA ARCHIVIO COMPATTATO IGNIFUGO UPT PIACENZA</t>
  </si>
  <si>
    <t xml:space="preserve">ADVANCED &amp; INNOVATIVE (CF: 11265511003)
AGIEMME UFFICIO (CF: 01456170164)
CYBER ENGINEERING SRL (CF: 00807770383)
LO GIUDICE MERFORI SRL (CF: 03705240822)
RP ARREDI &amp; DIGITAL ART (CF: 03436650794)
RVA SRLS (CF: 01183560075)
</t>
  </si>
  <si>
    <t>LO GIUDICE MERFORI SRL (CF: 03705240822)</t>
  </si>
  <si>
    <t>AFFIDAMENTO SERVIZI RISCOSSIONE TRIBUTI E RITIRO VALORI</t>
  </si>
  <si>
    <t xml:space="preserve">BANCA NAZIONALE DEL LAVORO SPA (CF: 09339391006)
</t>
  </si>
  <si>
    <t>BANCA NAZIONALE DEL LAVORO SPA (CF: 09339391006)</t>
  </si>
  <si>
    <t xml:space="preserve">Fornitura arredi a norma Uffici Regione Emilia Romagna </t>
  </si>
  <si>
    <t>NOLEGGIO MULTIFUNZIONE_26 LOTTO_2</t>
  </si>
  <si>
    <t>NOLEGGIO MULTIFUNZIONI 26 LOTTO 4</t>
  </si>
  <si>
    <t xml:space="preserve">CONVERGE S.P.A. (CF: 04472901000)
</t>
  </si>
  <si>
    <t>CONVERGE S.P.A. (CF: 04472901000)</t>
  </si>
  <si>
    <t>ISCRIZIONE MASTER BERLIRI</t>
  </si>
  <si>
    <t xml:space="preserve">ALMA MATER STUDIORUM (CF: 01131710376)
</t>
  </si>
  <si>
    <t>ALMA MATER STUDIORUM (CF: 01131710376)</t>
  </si>
  <si>
    <t>FORNITURA E PROGRAMMAZIONE DELLA CENTRALE DI RILEVAZIONE INCENDIO DIREZIONE REGIONALE EMILIA ROMAGNA</t>
  </si>
  <si>
    <t xml:space="preserve">Siemens SPA (CF: 00751160151)
</t>
  </si>
  <si>
    <t>Siemens SPA (CF: 00751160151)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</si>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</sst>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F7" sqref="F7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215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"6480617653"</f>
        <v>6480617653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185000</v>
      </c>
      <c r="I3" s="2">
        <v>42416</v>
      </c>
      <c r="J3" s="2">
        <v>42647</v>
      </c>
      <c r="K3">
        <v>172101.24</v>
      </c>
    </row>
    <row r="4" spans="1:11" x14ac:dyDescent="0.25">
      <c r="A4" t="str">
        <f>"6480583A43"</f>
        <v>6480583A43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77000</v>
      </c>
      <c r="I4" s="2">
        <v>42404</v>
      </c>
      <c r="J4" s="2">
        <v>42647</v>
      </c>
      <c r="K4">
        <v>20510.599999999999</v>
      </c>
    </row>
    <row r="5" spans="1:11" x14ac:dyDescent="0.25">
      <c r="A5" t="str">
        <f>"Z9917AFF53"</f>
        <v>Z9917AFF53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420</v>
      </c>
      <c r="I5" s="2">
        <v>42392</v>
      </c>
      <c r="J5" s="2">
        <v>42392</v>
      </c>
      <c r="K5">
        <v>420</v>
      </c>
    </row>
    <row r="6" spans="1:11" x14ac:dyDescent="0.25">
      <c r="A6" t="str">
        <f>"ZE81876F9C"</f>
        <v>ZE81876F9C</v>
      </c>
      <c r="B6" t="str">
        <f t="shared" si="0"/>
        <v>06363391001</v>
      </c>
      <c r="C6" t="s">
        <v>15</v>
      </c>
      <c r="D6" t="s">
        <v>27</v>
      </c>
      <c r="E6" t="s">
        <v>24</v>
      </c>
      <c r="F6" s="1" t="s">
        <v>28</v>
      </c>
      <c r="G6" t="s">
        <v>29</v>
      </c>
      <c r="H6">
        <v>480</v>
      </c>
      <c r="I6" s="2">
        <v>42443</v>
      </c>
      <c r="J6" s="2">
        <v>42460</v>
      </c>
      <c r="K6">
        <v>480</v>
      </c>
    </row>
    <row r="7" spans="1:11" x14ac:dyDescent="0.25">
      <c r="A7" t="str">
        <f>"Z041794627"</f>
        <v>Z041794627</v>
      </c>
      <c r="B7" t="str">
        <f t="shared" si="0"/>
        <v>06363391001</v>
      </c>
      <c r="C7" t="s">
        <v>15</v>
      </c>
      <c r="D7" t="s">
        <v>30</v>
      </c>
      <c r="E7" t="s">
        <v>24</v>
      </c>
      <c r="F7" s="1" t="s">
        <v>31</v>
      </c>
      <c r="G7" t="s">
        <v>32</v>
      </c>
      <c r="H7">
        <v>700</v>
      </c>
      <c r="I7" s="2">
        <v>42389</v>
      </c>
      <c r="J7" s="2">
        <v>42389</v>
      </c>
      <c r="K7">
        <v>700</v>
      </c>
    </row>
    <row r="8" spans="1:11" x14ac:dyDescent="0.25">
      <c r="A8" t="str">
        <f>"Z7318CBA75"</f>
        <v>Z7318CBA75</v>
      </c>
      <c r="B8" t="str">
        <f t="shared" si="0"/>
        <v>06363391001</v>
      </c>
      <c r="C8" t="s">
        <v>15</v>
      </c>
      <c r="D8" t="s">
        <v>33</v>
      </c>
      <c r="E8" t="s">
        <v>24</v>
      </c>
      <c r="F8" s="1" t="s">
        <v>34</v>
      </c>
      <c r="G8" t="s">
        <v>35</v>
      </c>
      <c r="H8">
        <v>1615</v>
      </c>
      <c r="I8" s="2">
        <v>42443</v>
      </c>
      <c r="J8" s="2">
        <v>42551</v>
      </c>
      <c r="K8">
        <v>1615</v>
      </c>
    </row>
    <row r="9" spans="1:11" x14ac:dyDescent="0.25">
      <c r="A9" t="str">
        <f>"Z4718E94E9"</f>
        <v>Z4718E94E9</v>
      </c>
      <c r="B9" t="str">
        <f t="shared" si="0"/>
        <v>06363391001</v>
      </c>
      <c r="C9" t="s">
        <v>15</v>
      </c>
      <c r="D9" t="s">
        <v>36</v>
      </c>
      <c r="E9" t="s">
        <v>24</v>
      </c>
      <c r="F9" s="1" t="s">
        <v>37</v>
      </c>
      <c r="G9" t="s">
        <v>38</v>
      </c>
      <c r="H9">
        <v>300</v>
      </c>
      <c r="I9" s="2">
        <v>42478</v>
      </c>
      <c r="J9" s="2">
        <v>42551</v>
      </c>
      <c r="K9">
        <v>300</v>
      </c>
    </row>
    <row r="10" spans="1:11" x14ac:dyDescent="0.25">
      <c r="A10" t="str">
        <f>"Z42187070F"</f>
        <v>Z42187070F</v>
      </c>
      <c r="B10" t="str">
        <f t="shared" si="0"/>
        <v>06363391001</v>
      </c>
      <c r="C10" t="s">
        <v>15</v>
      </c>
      <c r="D10" t="s">
        <v>39</v>
      </c>
      <c r="E10" t="s">
        <v>24</v>
      </c>
      <c r="F10" s="1" t="s">
        <v>40</v>
      </c>
      <c r="G10" t="s">
        <v>41</v>
      </c>
      <c r="H10">
        <v>860</v>
      </c>
      <c r="I10" s="2">
        <v>42429</v>
      </c>
      <c r="J10" s="2">
        <v>42794</v>
      </c>
      <c r="K10">
        <v>859.99</v>
      </c>
    </row>
    <row r="11" spans="1:11" x14ac:dyDescent="0.25">
      <c r="A11" t="str">
        <f>"ZF318BF39B"</f>
        <v>ZF318BF39B</v>
      </c>
      <c r="B11" t="str">
        <f t="shared" si="0"/>
        <v>06363391001</v>
      </c>
      <c r="C11" t="s">
        <v>15</v>
      </c>
      <c r="D11" t="s">
        <v>42</v>
      </c>
      <c r="E11" t="s">
        <v>24</v>
      </c>
      <c r="F11" s="1" t="s">
        <v>43</v>
      </c>
      <c r="G11" t="s">
        <v>44</v>
      </c>
      <c r="H11">
        <v>125</v>
      </c>
      <c r="I11" s="2">
        <v>42430</v>
      </c>
      <c r="J11" s="2">
        <v>42490</v>
      </c>
      <c r="K11">
        <v>125</v>
      </c>
    </row>
    <row r="12" spans="1:11" x14ac:dyDescent="0.25">
      <c r="A12" t="str">
        <f>"Z5D19220DF"</f>
        <v>Z5D19220DF</v>
      </c>
      <c r="B12" t="str">
        <f t="shared" si="0"/>
        <v>06363391001</v>
      </c>
      <c r="C12" t="s">
        <v>15</v>
      </c>
      <c r="D12" t="s">
        <v>45</v>
      </c>
      <c r="E12" t="s">
        <v>24</v>
      </c>
      <c r="F12" s="1" t="s">
        <v>46</v>
      </c>
      <c r="G12" t="s">
        <v>47</v>
      </c>
      <c r="H12">
        <v>140</v>
      </c>
      <c r="I12" s="2">
        <v>42461</v>
      </c>
      <c r="J12" s="2">
        <v>42734</v>
      </c>
      <c r="K12">
        <v>140</v>
      </c>
    </row>
    <row r="13" spans="1:11" x14ac:dyDescent="0.25">
      <c r="A13" t="str">
        <f>"ZE918E289A"</f>
        <v>ZE918E289A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1397.42</v>
      </c>
      <c r="I13" s="2">
        <v>42492</v>
      </c>
      <c r="J13" s="2">
        <v>42551</v>
      </c>
      <c r="K13">
        <v>1397.42</v>
      </c>
    </row>
    <row r="14" spans="1:11" x14ac:dyDescent="0.25">
      <c r="A14" t="str">
        <f>"6511399071"</f>
        <v>6511399071</v>
      </c>
      <c r="B14" t="str">
        <f t="shared" si="0"/>
        <v>06363391001</v>
      </c>
      <c r="C14" t="s">
        <v>15</v>
      </c>
      <c r="D14" t="s">
        <v>51</v>
      </c>
      <c r="E14" t="s">
        <v>52</v>
      </c>
      <c r="F14" s="1" t="s">
        <v>53</v>
      </c>
      <c r="G14" t="s">
        <v>54</v>
      </c>
      <c r="H14">
        <v>0</v>
      </c>
      <c r="I14" s="2">
        <v>42461</v>
      </c>
      <c r="J14" s="2">
        <v>43406</v>
      </c>
      <c r="K14">
        <v>3139.31</v>
      </c>
    </row>
    <row r="15" spans="1:11" x14ac:dyDescent="0.25">
      <c r="A15" t="str">
        <f>"Z8018CB90F"</f>
        <v>Z8018CB90F</v>
      </c>
      <c r="B15" t="str">
        <f t="shared" si="0"/>
        <v>06363391001</v>
      </c>
      <c r="C15" t="s">
        <v>15</v>
      </c>
      <c r="D15" t="s">
        <v>55</v>
      </c>
      <c r="E15" t="s">
        <v>24</v>
      </c>
      <c r="F15" s="1" t="s">
        <v>56</v>
      </c>
      <c r="G15" t="s">
        <v>57</v>
      </c>
      <c r="H15">
        <v>7013.61</v>
      </c>
      <c r="I15" s="2">
        <v>42461</v>
      </c>
      <c r="J15" s="2">
        <v>42551</v>
      </c>
      <c r="K15">
        <v>6953.32</v>
      </c>
    </row>
    <row r="16" spans="1:11" x14ac:dyDescent="0.25">
      <c r="A16" t="str">
        <f>"ZAA18FFEEA"</f>
        <v>ZAA18FFEEA</v>
      </c>
      <c r="B16" t="str">
        <f t="shared" si="0"/>
        <v>06363391001</v>
      </c>
      <c r="C16" t="s">
        <v>15</v>
      </c>
      <c r="D16" t="s">
        <v>58</v>
      </c>
      <c r="E16" t="s">
        <v>24</v>
      </c>
      <c r="F16" s="1" t="s">
        <v>59</v>
      </c>
      <c r="G16" t="s">
        <v>60</v>
      </c>
      <c r="H16">
        <v>13006.15</v>
      </c>
      <c r="I16" s="2">
        <v>42461</v>
      </c>
      <c r="J16" s="2">
        <v>42521</v>
      </c>
      <c r="K16">
        <v>13006.15</v>
      </c>
    </row>
    <row r="17" spans="1:11" x14ac:dyDescent="0.25">
      <c r="A17" t="str">
        <f>"Z3C18FFFA9"</f>
        <v>Z3C18FFFA9</v>
      </c>
      <c r="B17" t="str">
        <f t="shared" si="0"/>
        <v>06363391001</v>
      </c>
      <c r="C17" t="s">
        <v>15</v>
      </c>
      <c r="D17" t="s">
        <v>61</v>
      </c>
      <c r="E17" t="s">
        <v>24</v>
      </c>
      <c r="F17" s="1" t="s">
        <v>62</v>
      </c>
      <c r="G17" t="s">
        <v>63</v>
      </c>
      <c r="H17">
        <v>2553.4499999999998</v>
      </c>
      <c r="I17" s="2">
        <v>42461</v>
      </c>
      <c r="J17" s="2">
        <v>42490</v>
      </c>
      <c r="K17">
        <v>2553.4499999999998</v>
      </c>
    </row>
    <row r="18" spans="1:11" x14ac:dyDescent="0.25">
      <c r="A18" t="str">
        <f>"Z76184708D"</f>
        <v>Z76184708D</v>
      </c>
      <c r="B18" t="str">
        <f t="shared" si="0"/>
        <v>06363391001</v>
      </c>
      <c r="C18" t="s">
        <v>15</v>
      </c>
      <c r="D18" t="s">
        <v>64</v>
      </c>
      <c r="E18" t="s">
        <v>24</v>
      </c>
      <c r="F18" s="1" t="s">
        <v>65</v>
      </c>
      <c r="G18" t="s">
        <v>66</v>
      </c>
      <c r="H18">
        <v>2400</v>
      </c>
      <c r="I18" s="2">
        <v>42430</v>
      </c>
      <c r="J18" s="2">
        <v>42494</v>
      </c>
      <c r="K18">
        <v>2400</v>
      </c>
    </row>
    <row r="19" spans="1:11" x14ac:dyDescent="0.25">
      <c r="A19" t="str">
        <f>"Z5918C5B35"</f>
        <v>Z5918C5B35</v>
      </c>
      <c r="B19" t="str">
        <f t="shared" si="0"/>
        <v>06363391001</v>
      </c>
      <c r="C19" t="s">
        <v>15</v>
      </c>
      <c r="D19" t="s">
        <v>67</v>
      </c>
      <c r="E19" t="s">
        <v>17</v>
      </c>
      <c r="F19" s="1" t="s">
        <v>68</v>
      </c>
      <c r="G19" t="s">
        <v>69</v>
      </c>
      <c r="H19">
        <v>936</v>
      </c>
      <c r="I19" s="2">
        <v>42508</v>
      </c>
      <c r="J19" s="2">
        <v>42508</v>
      </c>
      <c r="K19">
        <v>936</v>
      </c>
    </row>
    <row r="20" spans="1:11" x14ac:dyDescent="0.25">
      <c r="A20" t="str">
        <f>"Z7D1866F4D"</f>
        <v>Z7D1866F4D</v>
      </c>
      <c r="B20" t="str">
        <f t="shared" si="0"/>
        <v>06363391001</v>
      </c>
      <c r="C20" t="s">
        <v>15</v>
      </c>
      <c r="D20" t="s">
        <v>70</v>
      </c>
      <c r="E20" t="s">
        <v>24</v>
      </c>
      <c r="F20" s="1" t="s">
        <v>71</v>
      </c>
      <c r="G20" t="s">
        <v>72</v>
      </c>
      <c r="H20">
        <v>6450</v>
      </c>
      <c r="I20" s="2">
        <v>42465</v>
      </c>
      <c r="J20" s="2">
        <v>42536</v>
      </c>
      <c r="K20">
        <v>6450</v>
      </c>
    </row>
    <row r="21" spans="1:11" x14ac:dyDescent="0.25">
      <c r="A21" t="str">
        <f>"Z911A019E9"</f>
        <v>Z911A019E9</v>
      </c>
      <c r="B21" t="str">
        <f t="shared" si="0"/>
        <v>06363391001</v>
      </c>
      <c r="C21" t="s">
        <v>15</v>
      </c>
      <c r="D21" t="s">
        <v>73</v>
      </c>
      <c r="E21" t="s">
        <v>24</v>
      </c>
      <c r="F21" s="1" t="s">
        <v>65</v>
      </c>
      <c r="G21" t="s">
        <v>66</v>
      </c>
      <c r="H21">
        <v>1300</v>
      </c>
      <c r="I21" s="2">
        <v>42516</v>
      </c>
      <c r="J21" s="2">
        <v>42524</v>
      </c>
      <c r="K21">
        <v>1300</v>
      </c>
    </row>
    <row r="22" spans="1:11" x14ac:dyDescent="0.25">
      <c r="A22" t="str">
        <f>"Z1019343E8"</f>
        <v>Z1019343E8</v>
      </c>
      <c r="B22" t="str">
        <f t="shared" si="0"/>
        <v>06363391001</v>
      </c>
      <c r="C22" t="s">
        <v>15</v>
      </c>
      <c r="D22" t="s">
        <v>74</v>
      </c>
      <c r="E22" t="s">
        <v>24</v>
      </c>
      <c r="F22" s="1" t="s">
        <v>75</v>
      </c>
      <c r="G22" t="s">
        <v>76</v>
      </c>
      <c r="H22">
        <v>585</v>
      </c>
      <c r="I22" s="2">
        <v>42485</v>
      </c>
      <c r="J22" s="2">
        <v>42495</v>
      </c>
      <c r="K22">
        <v>585</v>
      </c>
    </row>
    <row r="23" spans="1:11" x14ac:dyDescent="0.25">
      <c r="A23" t="str">
        <f>"Z34198FE96"</f>
        <v>Z34198FE96</v>
      </c>
      <c r="B23" t="str">
        <f t="shared" si="0"/>
        <v>06363391001</v>
      </c>
      <c r="C23" t="s">
        <v>15</v>
      </c>
      <c r="D23" t="s">
        <v>77</v>
      </c>
      <c r="E23" t="s">
        <v>24</v>
      </c>
      <c r="F23" s="1" t="s">
        <v>78</v>
      </c>
      <c r="G23" t="s">
        <v>79</v>
      </c>
      <c r="H23">
        <v>5500</v>
      </c>
      <c r="I23" s="2">
        <v>42541</v>
      </c>
      <c r="J23" s="2">
        <v>42581</v>
      </c>
      <c r="K23">
        <v>0</v>
      </c>
    </row>
    <row r="24" spans="1:11" x14ac:dyDescent="0.25">
      <c r="A24" t="str">
        <f>"ZBE18BC10B"</f>
        <v>ZBE18BC10B</v>
      </c>
      <c r="B24" t="str">
        <f t="shared" si="0"/>
        <v>06363391001</v>
      </c>
      <c r="C24" t="s">
        <v>15</v>
      </c>
      <c r="D24" t="s">
        <v>80</v>
      </c>
      <c r="E24" t="s">
        <v>24</v>
      </c>
      <c r="F24" s="1" t="s">
        <v>81</v>
      </c>
      <c r="G24" t="s">
        <v>82</v>
      </c>
      <c r="H24">
        <v>2500</v>
      </c>
      <c r="I24" s="2">
        <v>42536</v>
      </c>
      <c r="J24" s="2">
        <v>42551</v>
      </c>
      <c r="K24">
        <v>0</v>
      </c>
    </row>
    <row r="25" spans="1:11" x14ac:dyDescent="0.25">
      <c r="A25" t="str">
        <f>"ZD618FC042"</f>
        <v>ZD618FC042</v>
      </c>
      <c r="B25" t="str">
        <f t="shared" si="0"/>
        <v>06363391001</v>
      </c>
      <c r="C25" t="s">
        <v>15</v>
      </c>
      <c r="D25" t="s">
        <v>83</v>
      </c>
      <c r="E25" t="s">
        <v>24</v>
      </c>
      <c r="F25" s="1" t="s">
        <v>84</v>
      </c>
      <c r="G25" t="s">
        <v>85</v>
      </c>
      <c r="H25">
        <v>260.39999999999998</v>
      </c>
      <c r="I25" s="2">
        <v>42465</v>
      </c>
      <c r="J25" s="2">
        <v>42465</v>
      </c>
      <c r="K25">
        <v>260.39</v>
      </c>
    </row>
    <row r="26" spans="1:11" x14ac:dyDescent="0.25">
      <c r="A26" t="str">
        <f>"Z08193BB54"</f>
        <v>Z08193BB54</v>
      </c>
      <c r="B26" t="str">
        <f t="shared" si="0"/>
        <v>06363391001</v>
      </c>
      <c r="C26" t="s">
        <v>15</v>
      </c>
      <c r="D26" t="s">
        <v>86</v>
      </c>
      <c r="E26" t="s">
        <v>24</v>
      </c>
      <c r="F26" s="1" t="s">
        <v>87</v>
      </c>
      <c r="G26" t="s">
        <v>88</v>
      </c>
      <c r="H26">
        <v>485.7</v>
      </c>
      <c r="I26" s="2">
        <v>42464</v>
      </c>
      <c r="J26" s="2">
        <v>42464</v>
      </c>
      <c r="K26">
        <v>485.7</v>
      </c>
    </row>
    <row r="27" spans="1:11" x14ac:dyDescent="0.25">
      <c r="A27" t="str">
        <f>"ZC0196EE97"</f>
        <v>ZC0196EE97</v>
      </c>
      <c r="B27" t="str">
        <f t="shared" si="0"/>
        <v>06363391001</v>
      </c>
      <c r="C27" t="s">
        <v>15</v>
      </c>
      <c r="D27" t="s">
        <v>89</v>
      </c>
      <c r="E27" t="s">
        <v>24</v>
      </c>
      <c r="F27" s="1" t="s">
        <v>90</v>
      </c>
      <c r="G27" t="s">
        <v>91</v>
      </c>
      <c r="H27">
        <v>1182</v>
      </c>
      <c r="I27" s="2">
        <v>42493</v>
      </c>
      <c r="J27" s="2">
        <v>42496</v>
      </c>
      <c r="K27">
        <v>1182</v>
      </c>
    </row>
    <row r="28" spans="1:11" x14ac:dyDescent="0.25">
      <c r="A28" t="str">
        <f>"Z73198A6A8"</f>
        <v>Z73198A6A8</v>
      </c>
      <c r="B28" t="str">
        <f t="shared" si="0"/>
        <v>06363391001</v>
      </c>
      <c r="C28" t="s">
        <v>15</v>
      </c>
      <c r="D28" t="s">
        <v>92</v>
      </c>
      <c r="E28" t="s">
        <v>24</v>
      </c>
      <c r="F28" s="1" t="s">
        <v>93</v>
      </c>
      <c r="G28" t="s">
        <v>94</v>
      </c>
      <c r="H28">
        <v>0</v>
      </c>
      <c r="I28" s="2">
        <v>42492</v>
      </c>
      <c r="J28" s="2">
        <v>42735</v>
      </c>
      <c r="K28">
        <v>120.6</v>
      </c>
    </row>
    <row r="29" spans="1:11" x14ac:dyDescent="0.25">
      <c r="A29" t="str">
        <f>"ZB618BF4D0"</f>
        <v>ZB618BF4D0</v>
      </c>
      <c r="B29" t="str">
        <f t="shared" si="0"/>
        <v>06363391001</v>
      </c>
      <c r="C29" t="s">
        <v>15</v>
      </c>
      <c r="D29" t="s">
        <v>95</v>
      </c>
      <c r="E29" t="s">
        <v>24</v>
      </c>
      <c r="F29" s="1" t="s">
        <v>96</v>
      </c>
      <c r="G29" t="s">
        <v>97</v>
      </c>
      <c r="H29">
        <v>1250</v>
      </c>
      <c r="I29" s="2">
        <v>42429</v>
      </c>
      <c r="J29" s="2">
        <v>42459</v>
      </c>
      <c r="K29">
        <v>0</v>
      </c>
    </row>
    <row r="30" spans="1:11" x14ac:dyDescent="0.25">
      <c r="A30" t="str">
        <f>"Z681A28B2F"</f>
        <v>Z681A28B2F</v>
      </c>
      <c r="B30" t="str">
        <f t="shared" si="0"/>
        <v>06363391001</v>
      </c>
      <c r="C30" t="s">
        <v>15</v>
      </c>
      <c r="D30" t="s">
        <v>98</v>
      </c>
      <c r="E30" t="s">
        <v>24</v>
      </c>
      <c r="F30" s="1" t="s">
        <v>87</v>
      </c>
      <c r="G30" t="s">
        <v>88</v>
      </c>
      <c r="H30">
        <v>279.7</v>
      </c>
      <c r="I30" s="2">
        <v>42541</v>
      </c>
      <c r="J30" s="2">
        <v>42543</v>
      </c>
      <c r="K30">
        <v>279.7</v>
      </c>
    </row>
    <row r="31" spans="1:11" x14ac:dyDescent="0.25">
      <c r="A31" t="str">
        <f>"6697914D79"</f>
        <v>6697914D79</v>
      </c>
      <c r="B31" t="str">
        <f t="shared" si="0"/>
        <v>06363391001</v>
      </c>
      <c r="C31" t="s">
        <v>15</v>
      </c>
      <c r="D31" t="s">
        <v>99</v>
      </c>
      <c r="E31" t="s">
        <v>52</v>
      </c>
      <c r="F31" s="1" t="s">
        <v>100</v>
      </c>
      <c r="G31" t="s">
        <v>101</v>
      </c>
      <c r="H31">
        <v>6681.87</v>
      </c>
      <c r="I31" s="2">
        <v>42510</v>
      </c>
      <c r="J31" s="2">
        <v>42551</v>
      </c>
      <c r="K31">
        <v>6681.84</v>
      </c>
    </row>
    <row r="32" spans="1:11" x14ac:dyDescent="0.25">
      <c r="A32" t="str">
        <f>"ZEB1846EC0"</f>
        <v>ZEB1846EC0</v>
      </c>
      <c r="B32" t="str">
        <f t="shared" si="0"/>
        <v>06363391001</v>
      </c>
      <c r="C32" t="s">
        <v>15</v>
      </c>
      <c r="D32" t="s">
        <v>102</v>
      </c>
      <c r="E32" t="s">
        <v>24</v>
      </c>
      <c r="F32" s="1" t="s">
        <v>103</v>
      </c>
      <c r="G32" t="s">
        <v>104</v>
      </c>
      <c r="H32">
        <v>145.44999999999999</v>
      </c>
      <c r="I32" s="2">
        <v>42570</v>
      </c>
      <c r="J32" s="2">
        <v>42734</v>
      </c>
      <c r="K32">
        <v>145.44999999999999</v>
      </c>
    </row>
    <row r="33" spans="1:11" x14ac:dyDescent="0.25">
      <c r="A33" t="str">
        <f>"67387944BA"</f>
        <v>67387944BA</v>
      </c>
      <c r="B33" t="str">
        <f t="shared" si="0"/>
        <v>06363391001</v>
      </c>
      <c r="C33" t="s">
        <v>15</v>
      </c>
      <c r="D33" t="s">
        <v>105</v>
      </c>
      <c r="E33" t="s">
        <v>52</v>
      </c>
      <c r="F33" s="1" t="s">
        <v>106</v>
      </c>
      <c r="G33" t="s">
        <v>107</v>
      </c>
      <c r="H33">
        <v>1083498</v>
      </c>
      <c r="I33" s="2">
        <v>42571</v>
      </c>
      <c r="J33" s="2">
        <v>42735</v>
      </c>
      <c r="K33">
        <v>959076.4</v>
      </c>
    </row>
    <row r="34" spans="1:11" x14ac:dyDescent="0.25">
      <c r="A34" t="str">
        <f>"Z8917C0F81"</f>
        <v>Z8917C0F81</v>
      </c>
      <c r="B34" t="str">
        <f t="shared" si="0"/>
        <v>06363391001</v>
      </c>
      <c r="C34" t="s">
        <v>15</v>
      </c>
      <c r="D34" t="s">
        <v>108</v>
      </c>
      <c r="E34" t="s">
        <v>17</v>
      </c>
      <c r="F34" s="1" t="s">
        <v>109</v>
      </c>
      <c r="G34" t="s">
        <v>110</v>
      </c>
      <c r="H34">
        <v>22250</v>
      </c>
      <c r="I34" s="2">
        <v>42552</v>
      </c>
      <c r="J34" s="2">
        <v>42735</v>
      </c>
      <c r="K34">
        <v>22250</v>
      </c>
    </row>
    <row r="35" spans="1:11" x14ac:dyDescent="0.25">
      <c r="A35" t="str">
        <f>"ZDA19B9601"</f>
        <v>ZDA19B9601</v>
      </c>
      <c r="B35" t="str">
        <f t="shared" ref="B35:B66" si="1">"06363391001"</f>
        <v>06363391001</v>
      </c>
      <c r="C35" t="s">
        <v>15</v>
      </c>
      <c r="D35" t="s">
        <v>111</v>
      </c>
      <c r="E35" t="s">
        <v>24</v>
      </c>
      <c r="F35" s="1" t="s">
        <v>96</v>
      </c>
      <c r="G35" t="s">
        <v>97</v>
      </c>
      <c r="H35">
        <v>2500</v>
      </c>
      <c r="I35" s="2">
        <v>42522</v>
      </c>
      <c r="J35" s="2">
        <v>42522</v>
      </c>
      <c r="K35">
        <v>2500</v>
      </c>
    </row>
    <row r="36" spans="1:11" x14ac:dyDescent="0.25">
      <c r="A36" t="str">
        <f>"ZA91A8BE6F"</f>
        <v>ZA91A8BE6F</v>
      </c>
      <c r="B36" t="str">
        <f t="shared" si="1"/>
        <v>06363391001</v>
      </c>
      <c r="C36" t="s">
        <v>15</v>
      </c>
      <c r="D36" t="s">
        <v>112</v>
      </c>
      <c r="E36" t="s">
        <v>24</v>
      </c>
      <c r="F36" s="1" t="s">
        <v>96</v>
      </c>
      <c r="G36" t="s">
        <v>97</v>
      </c>
      <c r="H36">
        <v>6930</v>
      </c>
      <c r="I36" s="2">
        <v>42562</v>
      </c>
      <c r="J36" s="2">
        <v>42570</v>
      </c>
      <c r="K36">
        <v>6930</v>
      </c>
    </row>
    <row r="37" spans="1:11" x14ac:dyDescent="0.25">
      <c r="A37" t="str">
        <f>"ZA218F4A50"</f>
        <v>ZA218F4A50</v>
      </c>
      <c r="B37" t="str">
        <f t="shared" si="1"/>
        <v>06363391001</v>
      </c>
      <c r="C37" t="s">
        <v>15</v>
      </c>
      <c r="D37" t="s">
        <v>113</v>
      </c>
      <c r="E37" t="s">
        <v>17</v>
      </c>
      <c r="F37" s="1" t="s">
        <v>114</v>
      </c>
      <c r="G37" t="s">
        <v>115</v>
      </c>
      <c r="H37">
        <v>38000</v>
      </c>
      <c r="I37" s="2">
        <v>42548</v>
      </c>
      <c r="J37" s="2">
        <v>43623</v>
      </c>
      <c r="K37">
        <v>37991.1</v>
      </c>
    </row>
    <row r="38" spans="1:11" x14ac:dyDescent="0.25">
      <c r="A38" t="str">
        <f>"Z621A85504"</f>
        <v>Z621A85504</v>
      </c>
      <c r="B38" t="str">
        <f t="shared" si="1"/>
        <v>06363391001</v>
      </c>
      <c r="C38" t="s">
        <v>15</v>
      </c>
      <c r="D38" t="s">
        <v>116</v>
      </c>
      <c r="E38" t="s">
        <v>17</v>
      </c>
      <c r="F38" s="1" t="s">
        <v>117</v>
      </c>
      <c r="G38" t="s">
        <v>19</v>
      </c>
      <c r="H38">
        <v>1537.5</v>
      </c>
      <c r="I38" s="2">
        <v>42646</v>
      </c>
      <c r="J38" s="2">
        <v>42735</v>
      </c>
      <c r="K38">
        <v>1537.5</v>
      </c>
    </row>
    <row r="39" spans="1:11" x14ac:dyDescent="0.25">
      <c r="A39" t="str">
        <f>"Z4D1B06DF3"</f>
        <v>Z4D1B06DF3</v>
      </c>
      <c r="B39" t="str">
        <f t="shared" si="1"/>
        <v>06363391001</v>
      </c>
      <c r="C39" t="s">
        <v>15</v>
      </c>
      <c r="D39" t="s">
        <v>118</v>
      </c>
      <c r="E39" t="s">
        <v>24</v>
      </c>
      <c r="F39" s="1" t="s">
        <v>119</v>
      </c>
      <c r="G39" t="s">
        <v>120</v>
      </c>
      <c r="H39">
        <v>190</v>
      </c>
      <c r="I39" s="2">
        <v>42622</v>
      </c>
      <c r="J39" s="2">
        <v>42623</v>
      </c>
      <c r="K39">
        <v>190</v>
      </c>
    </row>
    <row r="40" spans="1:11" x14ac:dyDescent="0.25">
      <c r="A40" t="str">
        <f>"Z7D19EBE56"</f>
        <v>Z7D19EBE56</v>
      </c>
      <c r="B40" t="str">
        <f t="shared" si="1"/>
        <v>06363391001</v>
      </c>
      <c r="C40" t="s">
        <v>15</v>
      </c>
      <c r="D40" t="s">
        <v>121</v>
      </c>
      <c r="E40" t="s">
        <v>17</v>
      </c>
      <c r="F40" s="1" t="s">
        <v>122</v>
      </c>
      <c r="G40" t="s">
        <v>120</v>
      </c>
      <c r="H40">
        <v>669.8</v>
      </c>
      <c r="I40" s="2">
        <v>42534</v>
      </c>
      <c r="J40" s="2">
        <v>42551</v>
      </c>
      <c r="K40">
        <v>669.8</v>
      </c>
    </row>
    <row r="41" spans="1:11" x14ac:dyDescent="0.25">
      <c r="A41" t="str">
        <f>"Z3E1B0B080"</f>
        <v>Z3E1B0B080</v>
      </c>
      <c r="B41" t="str">
        <f t="shared" si="1"/>
        <v>06363391001</v>
      </c>
      <c r="C41" t="s">
        <v>15</v>
      </c>
      <c r="D41" t="s">
        <v>123</v>
      </c>
      <c r="E41" t="s">
        <v>24</v>
      </c>
      <c r="F41" s="1" t="s">
        <v>43</v>
      </c>
      <c r="G41" t="s">
        <v>44</v>
      </c>
      <c r="H41">
        <v>459</v>
      </c>
      <c r="I41" s="2">
        <v>42627</v>
      </c>
      <c r="J41" s="2">
        <v>42627</v>
      </c>
      <c r="K41">
        <v>459</v>
      </c>
    </row>
    <row r="42" spans="1:11" x14ac:dyDescent="0.25">
      <c r="A42" t="str">
        <f>"Z4E1B07CED"</f>
        <v>Z4E1B07CED</v>
      </c>
      <c r="B42" t="str">
        <f t="shared" si="1"/>
        <v>06363391001</v>
      </c>
      <c r="C42" t="s">
        <v>15</v>
      </c>
      <c r="D42" t="s">
        <v>124</v>
      </c>
      <c r="E42" t="s">
        <v>24</v>
      </c>
      <c r="F42" s="1" t="s">
        <v>125</v>
      </c>
      <c r="G42" t="s">
        <v>126</v>
      </c>
      <c r="H42">
        <v>9990</v>
      </c>
      <c r="I42" s="2">
        <v>42642</v>
      </c>
      <c r="J42" s="2">
        <v>42735</v>
      </c>
      <c r="K42">
        <v>9990</v>
      </c>
    </row>
    <row r="43" spans="1:11" x14ac:dyDescent="0.25">
      <c r="A43" t="str">
        <f>"Z621B43187"</f>
        <v>Z621B43187</v>
      </c>
      <c r="B43" t="str">
        <f t="shared" si="1"/>
        <v>06363391001</v>
      </c>
      <c r="C43" t="s">
        <v>15</v>
      </c>
      <c r="D43" t="s">
        <v>127</v>
      </c>
      <c r="E43" t="s">
        <v>24</v>
      </c>
      <c r="F43" s="1" t="s">
        <v>96</v>
      </c>
      <c r="G43" t="s">
        <v>97</v>
      </c>
      <c r="H43">
        <v>495</v>
      </c>
      <c r="I43" s="2">
        <v>42639</v>
      </c>
      <c r="J43" s="2">
        <v>42641</v>
      </c>
      <c r="K43">
        <v>495</v>
      </c>
    </row>
    <row r="44" spans="1:11" x14ac:dyDescent="0.25">
      <c r="A44" t="str">
        <f>"Z4A1A89DF7"</f>
        <v>Z4A1A89DF7</v>
      </c>
      <c r="B44" t="str">
        <f t="shared" si="1"/>
        <v>06363391001</v>
      </c>
      <c r="C44" t="s">
        <v>15</v>
      </c>
      <c r="D44" t="s">
        <v>128</v>
      </c>
      <c r="E44" t="s">
        <v>24</v>
      </c>
      <c r="F44" s="1" t="s">
        <v>96</v>
      </c>
      <c r="G44" t="s">
        <v>97</v>
      </c>
      <c r="H44">
        <v>1250</v>
      </c>
      <c r="I44" s="2">
        <v>42667</v>
      </c>
      <c r="J44" s="2">
        <v>42735</v>
      </c>
      <c r="K44">
        <v>1250</v>
      </c>
    </row>
    <row r="45" spans="1:11" x14ac:dyDescent="0.25">
      <c r="A45" t="str">
        <f>"Z171B4D69F"</f>
        <v>Z171B4D69F</v>
      </c>
      <c r="B45" t="str">
        <f t="shared" si="1"/>
        <v>06363391001</v>
      </c>
      <c r="C45" t="s">
        <v>15</v>
      </c>
      <c r="D45" t="s">
        <v>129</v>
      </c>
      <c r="E45" t="s">
        <v>24</v>
      </c>
      <c r="F45" s="1" t="s">
        <v>130</v>
      </c>
      <c r="G45" t="s">
        <v>131</v>
      </c>
      <c r="H45">
        <v>2945</v>
      </c>
      <c r="I45" s="2">
        <v>42653</v>
      </c>
      <c r="J45" s="2">
        <v>42657</v>
      </c>
      <c r="K45">
        <v>2945</v>
      </c>
    </row>
    <row r="46" spans="1:11" x14ac:dyDescent="0.25">
      <c r="A46" t="str">
        <f>"Z841B395F9"</f>
        <v>Z841B395F9</v>
      </c>
      <c r="B46" t="str">
        <f t="shared" si="1"/>
        <v>06363391001</v>
      </c>
      <c r="C46" t="s">
        <v>15</v>
      </c>
      <c r="D46" t="s">
        <v>132</v>
      </c>
      <c r="E46" t="s">
        <v>17</v>
      </c>
      <c r="F46" s="1" t="s">
        <v>133</v>
      </c>
      <c r="G46" t="s">
        <v>19</v>
      </c>
      <c r="H46">
        <v>1429.2</v>
      </c>
      <c r="I46" s="2">
        <v>42667</v>
      </c>
      <c r="J46" s="2">
        <v>42674</v>
      </c>
      <c r="K46">
        <v>1429.2</v>
      </c>
    </row>
    <row r="47" spans="1:11" x14ac:dyDescent="0.25">
      <c r="A47" t="str">
        <f>"ZC71A16A0K"</f>
        <v>ZC71A16A0K</v>
      </c>
      <c r="B47" t="str">
        <f t="shared" si="1"/>
        <v>06363391001</v>
      </c>
      <c r="C47" t="s">
        <v>15</v>
      </c>
      <c r="D47" t="s">
        <v>134</v>
      </c>
      <c r="E47" t="s">
        <v>17</v>
      </c>
      <c r="F47" s="1" t="s">
        <v>135</v>
      </c>
      <c r="G47" t="s">
        <v>136</v>
      </c>
      <c r="H47">
        <v>3320</v>
      </c>
      <c r="I47" s="2">
        <v>42646</v>
      </c>
      <c r="J47" s="2">
        <v>44071</v>
      </c>
      <c r="K47">
        <v>1855</v>
      </c>
    </row>
    <row r="48" spans="1:11" x14ac:dyDescent="0.25">
      <c r="A48" t="str">
        <f>"ZD01B99061"</f>
        <v>ZD01B99061</v>
      </c>
      <c r="B48" t="str">
        <f t="shared" si="1"/>
        <v>06363391001</v>
      </c>
      <c r="C48" t="s">
        <v>15</v>
      </c>
      <c r="D48" t="s">
        <v>33</v>
      </c>
      <c r="E48" t="s">
        <v>24</v>
      </c>
      <c r="F48" s="1" t="s">
        <v>137</v>
      </c>
      <c r="G48" t="s">
        <v>35</v>
      </c>
      <c r="H48">
        <v>310</v>
      </c>
      <c r="I48" s="2">
        <v>42688</v>
      </c>
      <c r="J48" s="2">
        <v>42734</v>
      </c>
      <c r="K48">
        <v>310</v>
      </c>
    </row>
    <row r="49" spans="1:11" x14ac:dyDescent="0.25">
      <c r="A49" t="str">
        <f>"ZEB1B4E2A9"</f>
        <v>ZEB1B4E2A9</v>
      </c>
      <c r="B49" t="str">
        <f t="shared" si="1"/>
        <v>06363391001</v>
      </c>
      <c r="C49" t="s">
        <v>15</v>
      </c>
      <c r="D49" t="s">
        <v>138</v>
      </c>
      <c r="E49" t="s">
        <v>24</v>
      </c>
      <c r="F49" s="1" t="s">
        <v>139</v>
      </c>
      <c r="G49" t="s">
        <v>140</v>
      </c>
      <c r="H49">
        <v>320</v>
      </c>
      <c r="I49" s="2">
        <v>42653</v>
      </c>
      <c r="J49" s="2">
        <v>42674</v>
      </c>
      <c r="K49">
        <v>320</v>
      </c>
    </row>
    <row r="50" spans="1:11" x14ac:dyDescent="0.25">
      <c r="A50" t="str">
        <f>"ZC018470E3"</f>
        <v>ZC018470E3</v>
      </c>
      <c r="B50" t="str">
        <f t="shared" si="1"/>
        <v>06363391001</v>
      </c>
      <c r="C50" t="s">
        <v>15</v>
      </c>
      <c r="D50" t="s">
        <v>141</v>
      </c>
      <c r="E50" t="s">
        <v>24</v>
      </c>
      <c r="F50" s="1" t="s">
        <v>142</v>
      </c>
      <c r="G50" t="s">
        <v>143</v>
      </c>
      <c r="H50">
        <v>169</v>
      </c>
      <c r="I50" s="2">
        <v>42408</v>
      </c>
      <c r="J50" s="2">
        <v>42429</v>
      </c>
      <c r="K50">
        <v>169</v>
      </c>
    </row>
    <row r="51" spans="1:11" x14ac:dyDescent="0.25">
      <c r="A51" t="str">
        <f>"ZC21C30C2B"</f>
        <v>ZC21C30C2B</v>
      </c>
      <c r="B51" t="str">
        <f t="shared" si="1"/>
        <v>06363391001</v>
      </c>
      <c r="C51" t="s">
        <v>15</v>
      </c>
      <c r="D51" t="s">
        <v>144</v>
      </c>
      <c r="E51" t="s">
        <v>24</v>
      </c>
      <c r="F51" s="1" t="s">
        <v>145</v>
      </c>
      <c r="G51" t="s">
        <v>146</v>
      </c>
      <c r="H51">
        <v>252</v>
      </c>
      <c r="I51" s="2">
        <v>42461</v>
      </c>
      <c r="J51" s="2">
        <v>42461</v>
      </c>
      <c r="K51">
        <v>252</v>
      </c>
    </row>
    <row r="52" spans="1:11" x14ac:dyDescent="0.25">
      <c r="A52" t="str">
        <f>"Z3A1C725DF"</f>
        <v>Z3A1C725DF</v>
      </c>
      <c r="B52" t="str">
        <f t="shared" si="1"/>
        <v>06363391001</v>
      </c>
      <c r="C52" t="s">
        <v>15</v>
      </c>
      <c r="D52" t="s">
        <v>147</v>
      </c>
      <c r="E52" t="s">
        <v>24</v>
      </c>
      <c r="F52" s="1" t="s">
        <v>148</v>
      </c>
      <c r="G52" t="s">
        <v>149</v>
      </c>
      <c r="H52">
        <v>163.5</v>
      </c>
      <c r="I52" s="2">
        <v>42677</v>
      </c>
      <c r="J52" s="2">
        <v>42681</v>
      </c>
      <c r="K52">
        <v>163.5</v>
      </c>
    </row>
    <row r="53" spans="1:11" x14ac:dyDescent="0.25">
      <c r="A53" t="str">
        <f>"Z0C1C0EBFA"</f>
        <v>Z0C1C0EBFA</v>
      </c>
      <c r="B53" t="str">
        <f t="shared" si="1"/>
        <v>06363391001</v>
      </c>
      <c r="C53" t="s">
        <v>15</v>
      </c>
      <c r="D53" t="s">
        <v>150</v>
      </c>
      <c r="E53" t="s">
        <v>24</v>
      </c>
      <c r="F53" s="1" t="s">
        <v>96</v>
      </c>
      <c r="G53" t="s">
        <v>97</v>
      </c>
      <c r="H53">
        <v>5000</v>
      </c>
      <c r="I53" s="2">
        <v>42709</v>
      </c>
      <c r="J53" s="2">
        <v>42735</v>
      </c>
      <c r="K53">
        <v>5000</v>
      </c>
    </row>
    <row r="54" spans="1:11" x14ac:dyDescent="0.25">
      <c r="A54" t="str">
        <f>"Z561ABB775"</f>
        <v>Z561ABB775</v>
      </c>
      <c r="B54" t="str">
        <f t="shared" si="1"/>
        <v>06363391001</v>
      </c>
      <c r="C54" t="s">
        <v>15</v>
      </c>
      <c r="D54" t="s">
        <v>151</v>
      </c>
      <c r="E54" t="s">
        <v>24</v>
      </c>
      <c r="F54" s="1" t="s">
        <v>152</v>
      </c>
      <c r="G54" t="s">
        <v>153</v>
      </c>
      <c r="H54">
        <v>150</v>
      </c>
      <c r="I54" s="2">
        <v>42513</v>
      </c>
      <c r="J54" s="2">
        <v>42583</v>
      </c>
      <c r="K54">
        <v>150</v>
      </c>
    </row>
    <row r="55" spans="1:11" x14ac:dyDescent="0.25">
      <c r="A55" t="str">
        <f>"Z8A1B234A9"</f>
        <v>Z8A1B234A9</v>
      </c>
      <c r="B55" t="str">
        <f t="shared" si="1"/>
        <v>06363391001</v>
      </c>
      <c r="C55" t="s">
        <v>15</v>
      </c>
      <c r="D55" t="s">
        <v>154</v>
      </c>
      <c r="E55" t="s">
        <v>24</v>
      </c>
      <c r="F55" s="1" t="s">
        <v>155</v>
      </c>
      <c r="G55" t="s">
        <v>156</v>
      </c>
      <c r="H55">
        <v>2000</v>
      </c>
      <c r="I55" s="2">
        <v>42640</v>
      </c>
      <c r="J55" s="2">
        <v>42640</v>
      </c>
      <c r="K55">
        <v>1130</v>
      </c>
    </row>
    <row r="56" spans="1:11" x14ac:dyDescent="0.25">
      <c r="A56" t="str">
        <f>"673968325B"</f>
        <v>673968325B</v>
      </c>
      <c r="B56" t="str">
        <f t="shared" si="1"/>
        <v>06363391001</v>
      </c>
      <c r="C56" t="s">
        <v>15</v>
      </c>
      <c r="D56" t="s">
        <v>157</v>
      </c>
      <c r="E56" t="s">
        <v>52</v>
      </c>
      <c r="F56" s="1" t="s">
        <v>158</v>
      </c>
      <c r="G56" t="s">
        <v>159</v>
      </c>
      <c r="H56">
        <v>0</v>
      </c>
      <c r="I56" s="2">
        <v>42614</v>
      </c>
      <c r="J56" s="2">
        <v>42978</v>
      </c>
      <c r="K56">
        <v>0</v>
      </c>
    </row>
    <row r="57" spans="1:11" x14ac:dyDescent="0.25">
      <c r="A57" t="str">
        <f>"67396073A3"</f>
        <v>67396073A3</v>
      </c>
      <c r="B57" t="str">
        <f t="shared" si="1"/>
        <v>06363391001</v>
      </c>
      <c r="C57" t="s">
        <v>15</v>
      </c>
      <c r="D57" t="s">
        <v>160</v>
      </c>
      <c r="E57" t="s">
        <v>52</v>
      </c>
      <c r="F57" s="1" t="s">
        <v>161</v>
      </c>
      <c r="G57" t="s">
        <v>162</v>
      </c>
      <c r="H57">
        <v>0</v>
      </c>
      <c r="I57" s="2">
        <v>42614</v>
      </c>
      <c r="J57" s="2">
        <v>42978</v>
      </c>
      <c r="K57">
        <v>1391096.25</v>
      </c>
    </row>
    <row r="58" spans="1:11" x14ac:dyDescent="0.25">
      <c r="A58" t="str">
        <f>"Z511C10475"</f>
        <v>Z511C10475</v>
      </c>
      <c r="B58" t="str">
        <f t="shared" si="1"/>
        <v>06363391001</v>
      </c>
      <c r="C58" t="s">
        <v>15</v>
      </c>
      <c r="D58" t="s">
        <v>163</v>
      </c>
      <c r="E58" t="s">
        <v>24</v>
      </c>
      <c r="F58" s="1" t="s">
        <v>164</v>
      </c>
      <c r="G58" t="s">
        <v>165</v>
      </c>
      <c r="H58">
        <v>0</v>
      </c>
      <c r="I58" s="2">
        <v>42716</v>
      </c>
      <c r="J58" s="2">
        <v>42735</v>
      </c>
      <c r="K58">
        <v>687.59</v>
      </c>
    </row>
    <row r="59" spans="1:11" x14ac:dyDescent="0.25">
      <c r="A59" t="str">
        <f>"Z041C1DDF5"</f>
        <v>Z041C1DDF5</v>
      </c>
      <c r="B59" t="str">
        <f t="shared" si="1"/>
        <v>06363391001</v>
      </c>
      <c r="C59" t="s">
        <v>15</v>
      </c>
      <c r="D59" t="s">
        <v>166</v>
      </c>
      <c r="E59" t="s">
        <v>17</v>
      </c>
      <c r="F59" s="1" t="s">
        <v>167</v>
      </c>
      <c r="G59" t="s">
        <v>168</v>
      </c>
      <c r="H59">
        <v>360</v>
      </c>
      <c r="I59" s="2">
        <v>42745</v>
      </c>
      <c r="J59" s="2">
        <v>42766</v>
      </c>
      <c r="K59">
        <v>360</v>
      </c>
    </row>
    <row r="60" spans="1:11" x14ac:dyDescent="0.25">
      <c r="A60" t="str">
        <f>"Z741BEB8C9"</f>
        <v>Z741BEB8C9</v>
      </c>
      <c r="B60" t="str">
        <f t="shared" si="1"/>
        <v>06363391001</v>
      </c>
      <c r="C60" t="s">
        <v>15</v>
      </c>
      <c r="D60" t="s">
        <v>169</v>
      </c>
      <c r="E60" t="s">
        <v>17</v>
      </c>
      <c r="F60" s="1" t="s">
        <v>170</v>
      </c>
      <c r="G60" t="s">
        <v>171</v>
      </c>
      <c r="H60">
        <v>6850</v>
      </c>
      <c r="I60" s="2">
        <v>42726</v>
      </c>
      <c r="J60" s="2">
        <v>42735</v>
      </c>
      <c r="K60">
        <v>6850</v>
      </c>
    </row>
    <row r="61" spans="1:11" x14ac:dyDescent="0.25">
      <c r="A61" t="str">
        <f>"ZFA1A2575A"</f>
        <v>ZFA1A2575A</v>
      </c>
      <c r="B61" t="str">
        <f t="shared" si="1"/>
        <v>06363391001</v>
      </c>
      <c r="C61" t="s">
        <v>15</v>
      </c>
      <c r="D61" t="s">
        <v>172</v>
      </c>
      <c r="E61" t="s">
        <v>24</v>
      </c>
      <c r="F61" s="1" t="s">
        <v>173</v>
      </c>
      <c r="G61" t="s">
        <v>174</v>
      </c>
      <c r="H61">
        <v>145.6</v>
      </c>
      <c r="I61" s="2">
        <v>42545</v>
      </c>
      <c r="J61" s="2">
        <v>42551</v>
      </c>
      <c r="K61">
        <v>0</v>
      </c>
    </row>
    <row r="62" spans="1:11" x14ac:dyDescent="0.25">
      <c r="A62" t="str">
        <f>"6595095C8D"</f>
        <v>6595095C8D</v>
      </c>
      <c r="B62" t="str">
        <f t="shared" si="1"/>
        <v>06363391001</v>
      </c>
      <c r="C62" t="s">
        <v>15</v>
      </c>
      <c r="D62" t="s">
        <v>175</v>
      </c>
      <c r="E62" t="s">
        <v>52</v>
      </c>
      <c r="F62" s="1" t="s">
        <v>176</v>
      </c>
      <c r="G62" t="s">
        <v>177</v>
      </c>
      <c r="H62">
        <v>80371.199999999997</v>
      </c>
      <c r="I62" s="2">
        <v>42501</v>
      </c>
      <c r="J62" s="2">
        <v>43962</v>
      </c>
      <c r="K62">
        <v>50226.7</v>
      </c>
    </row>
    <row r="63" spans="1:11" x14ac:dyDescent="0.25">
      <c r="A63" t="str">
        <f>"Z781B231C5"</f>
        <v>Z781B231C5</v>
      </c>
      <c r="B63" t="str">
        <f t="shared" si="1"/>
        <v>06363391001</v>
      </c>
      <c r="C63" t="s">
        <v>15</v>
      </c>
      <c r="D63" t="s">
        <v>178</v>
      </c>
      <c r="E63" t="s">
        <v>24</v>
      </c>
      <c r="F63" s="1" t="s">
        <v>75</v>
      </c>
      <c r="G63" t="s">
        <v>76</v>
      </c>
      <c r="H63">
        <v>715</v>
      </c>
      <c r="I63" s="2">
        <v>42681</v>
      </c>
      <c r="J63" s="2">
        <v>42734</v>
      </c>
      <c r="K63">
        <v>0</v>
      </c>
    </row>
    <row r="64" spans="1:11" x14ac:dyDescent="0.25">
      <c r="A64" t="str">
        <f>"ZAD1B4E0A8"</f>
        <v>ZAD1B4E0A8</v>
      </c>
      <c r="B64" t="str">
        <f t="shared" si="1"/>
        <v>06363391001</v>
      </c>
      <c r="C64" t="s">
        <v>15</v>
      </c>
      <c r="D64" t="s">
        <v>179</v>
      </c>
      <c r="E64" t="s">
        <v>17</v>
      </c>
      <c r="F64" s="1" t="s">
        <v>180</v>
      </c>
      <c r="G64" t="s">
        <v>181</v>
      </c>
      <c r="H64">
        <v>4307.62</v>
      </c>
      <c r="I64" s="2">
        <v>42758</v>
      </c>
      <c r="J64" s="2">
        <v>42825</v>
      </c>
      <c r="K64">
        <v>4307.62</v>
      </c>
    </row>
    <row r="65" spans="1:11" x14ac:dyDescent="0.25">
      <c r="A65" t="str">
        <f>"69281878C5"</f>
        <v>69281878C5</v>
      </c>
      <c r="B65" t="str">
        <f t="shared" si="1"/>
        <v>06363391001</v>
      </c>
      <c r="C65" t="s">
        <v>15</v>
      </c>
      <c r="D65" t="s">
        <v>182</v>
      </c>
      <c r="E65" t="s">
        <v>52</v>
      </c>
      <c r="F65" s="1" t="s">
        <v>100</v>
      </c>
      <c r="G65" t="s">
        <v>101</v>
      </c>
      <c r="H65">
        <v>1018.8</v>
      </c>
      <c r="I65" s="2">
        <v>42765</v>
      </c>
      <c r="J65" s="2">
        <v>42794</v>
      </c>
      <c r="K65">
        <v>1018.8</v>
      </c>
    </row>
    <row r="66" spans="1:11" x14ac:dyDescent="0.25">
      <c r="A66" t="str">
        <f>"Z941BF6CFE"</f>
        <v>Z941BF6CFE</v>
      </c>
      <c r="B66" t="str">
        <f t="shared" si="1"/>
        <v>06363391001</v>
      </c>
      <c r="C66" t="s">
        <v>15</v>
      </c>
      <c r="D66" t="s">
        <v>183</v>
      </c>
      <c r="E66" t="s">
        <v>24</v>
      </c>
      <c r="F66" s="1" t="s">
        <v>184</v>
      </c>
      <c r="G66" t="s">
        <v>185</v>
      </c>
      <c r="H66">
        <v>1586</v>
      </c>
      <c r="I66" s="2">
        <v>42765</v>
      </c>
      <c r="J66" s="2">
        <v>42916</v>
      </c>
      <c r="K66">
        <v>1586</v>
      </c>
    </row>
    <row r="67" spans="1:11" x14ac:dyDescent="0.25">
      <c r="A67" t="str">
        <f>"Z101BCB494"</f>
        <v>Z101BCB494</v>
      </c>
      <c r="B67" t="str">
        <f t="shared" ref="B67:B79" si="2">"06363391001"</f>
        <v>06363391001</v>
      </c>
      <c r="C67" t="s">
        <v>15</v>
      </c>
      <c r="D67" t="s">
        <v>186</v>
      </c>
      <c r="E67" t="s">
        <v>24</v>
      </c>
      <c r="F67" s="1" t="s">
        <v>187</v>
      </c>
      <c r="G67" t="s">
        <v>188</v>
      </c>
      <c r="H67">
        <v>16700</v>
      </c>
      <c r="I67" s="2">
        <v>42745</v>
      </c>
      <c r="J67" s="2">
        <v>42853</v>
      </c>
      <c r="K67">
        <v>16700</v>
      </c>
    </row>
    <row r="68" spans="1:11" x14ac:dyDescent="0.25">
      <c r="A68" t="str">
        <f>"ZC11BD841A"</f>
        <v>ZC11BD841A</v>
      </c>
      <c r="B68" t="str">
        <f t="shared" si="2"/>
        <v>06363391001</v>
      </c>
      <c r="C68" t="s">
        <v>15</v>
      </c>
      <c r="D68" t="s">
        <v>189</v>
      </c>
      <c r="E68" t="s">
        <v>24</v>
      </c>
      <c r="F68" s="1" t="s">
        <v>187</v>
      </c>
      <c r="G68" t="s">
        <v>188</v>
      </c>
      <c r="H68">
        <v>6008.81</v>
      </c>
      <c r="I68" s="2">
        <v>42709</v>
      </c>
      <c r="J68" s="2">
        <v>42825</v>
      </c>
      <c r="K68">
        <v>0</v>
      </c>
    </row>
    <row r="69" spans="1:11" x14ac:dyDescent="0.25">
      <c r="A69" t="str">
        <f>"Z871A153E8"</f>
        <v>Z871A153E8</v>
      </c>
      <c r="B69" t="str">
        <f t="shared" si="2"/>
        <v>06363391001</v>
      </c>
      <c r="C69" t="s">
        <v>15</v>
      </c>
      <c r="D69" t="s">
        <v>190</v>
      </c>
      <c r="E69" t="s">
        <v>24</v>
      </c>
      <c r="F69" s="1" t="s">
        <v>62</v>
      </c>
      <c r="G69" t="s">
        <v>63</v>
      </c>
      <c r="H69">
        <v>9740.0400000000009</v>
      </c>
      <c r="I69" s="2">
        <v>42541</v>
      </c>
      <c r="J69" s="2">
        <v>42580</v>
      </c>
      <c r="K69">
        <v>9740.0400000000009</v>
      </c>
    </row>
    <row r="70" spans="1:11" x14ac:dyDescent="0.25">
      <c r="A70" t="str">
        <f>"Z6C1CA71CE"</f>
        <v>Z6C1CA71CE</v>
      </c>
      <c r="B70" t="str">
        <f t="shared" si="2"/>
        <v>06363391001</v>
      </c>
      <c r="C70" t="s">
        <v>15</v>
      </c>
      <c r="D70" t="s">
        <v>191</v>
      </c>
      <c r="E70" t="s">
        <v>24</v>
      </c>
      <c r="F70" s="1" t="s">
        <v>187</v>
      </c>
      <c r="G70" t="s">
        <v>188</v>
      </c>
      <c r="H70">
        <v>5675.34</v>
      </c>
      <c r="I70" s="2">
        <v>42753</v>
      </c>
      <c r="J70" s="2">
        <v>42766</v>
      </c>
      <c r="K70">
        <v>5675.34</v>
      </c>
    </row>
    <row r="71" spans="1:11" x14ac:dyDescent="0.25">
      <c r="A71" t="str">
        <f>"68552180DB"</f>
        <v>68552180DB</v>
      </c>
      <c r="B71" t="str">
        <f t="shared" si="2"/>
        <v>06363391001</v>
      </c>
      <c r="C71" t="s">
        <v>15</v>
      </c>
      <c r="D71" t="s">
        <v>192</v>
      </c>
      <c r="E71" t="s">
        <v>52</v>
      </c>
      <c r="F71" s="1" t="s">
        <v>193</v>
      </c>
      <c r="G71" t="s">
        <v>194</v>
      </c>
      <c r="H71">
        <v>111530.09</v>
      </c>
      <c r="I71" s="2">
        <v>42751</v>
      </c>
      <c r="J71" s="2">
        <v>43046</v>
      </c>
      <c r="K71">
        <v>88380.6</v>
      </c>
    </row>
    <row r="72" spans="1:11" x14ac:dyDescent="0.25">
      <c r="A72" t="str">
        <f>"6829541B83"</f>
        <v>6829541B83</v>
      </c>
      <c r="B72" t="str">
        <f t="shared" si="2"/>
        <v>06363391001</v>
      </c>
      <c r="C72" t="s">
        <v>15</v>
      </c>
      <c r="D72" t="s">
        <v>195</v>
      </c>
      <c r="E72" t="s">
        <v>52</v>
      </c>
      <c r="F72" s="1" t="s">
        <v>196</v>
      </c>
      <c r="G72" t="s">
        <v>197</v>
      </c>
      <c r="H72">
        <v>124000</v>
      </c>
      <c r="I72" s="2">
        <v>42688</v>
      </c>
      <c r="J72" s="2">
        <v>43396</v>
      </c>
      <c r="K72">
        <v>106447.94</v>
      </c>
    </row>
    <row r="73" spans="1:11" x14ac:dyDescent="0.25">
      <c r="A73" t="str">
        <f>"66118366AC"</f>
        <v>66118366AC</v>
      </c>
      <c r="B73" t="str">
        <f t="shared" si="2"/>
        <v>06363391001</v>
      </c>
      <c r="C73" t="s">
        <v>15</v>
      </c>
      <c r="D73" t="s">
        <v>198</v>
      </c>
      <c r="E73" t="s">
        <v>17</v>
      </c>
      <c r="F73" s="1" t="s">
        <v>199</v>
      </c>
      <c r="G73" t="s">
        <v>200</v>
      </c>
      <c r="H73">
        <v>134222</v>
      </c>
      <c r="I73" s="2">
        <v>42744</v>
      </c>
      <c r="J73" s="2">
        <v>42916</v>
      </c>
      <c r="K73">
        <v>134221.99</v>
      </c>
    </row>
    <row r="74" spans="1:11" x14ac:dyDescent="0.25">
      <c r="A74" t="str">
        <f>"6690814A5F"</f>
        <v>6690814A5F</v>
      </c>
      <c r="B74" t="str">
        <f t="shared" si="2"/>
        <v>06363391001</v>
      </c>
      <c r="C74" t="s">
        <v>15</v>
      </c>
      <c r="D74" t="s">
        <v>201</v>
      </c>
      <c r="E74" t="s">
        <v>52</v>
      </c>
      <c r="F74" s="1" t="s">
        <v>202</v>
      </c>
      <c r="G74" t="s">
        <v>203</v>
      </c>
      <c r="H74">
        <v>974744.66</v>
      </c>
      <c r="I74" s="2">
        <v>42522</v>
      </c>
      <c r="J74" s="2">
        <v>43863</v>
      </c>
      <c r="K74">
        <v>356945.53</v>
      </c>
    </row>
    <row r="75" spans="1:11" x14ac:dyDescent="0.25">
      <c r="A75" t="str">
        <f>"68918083E0"</f>
        <v>68918083E0</v>
      </c>
      <c r="B75" t="str">
        <f t="shared" si="2"/>
        <v>06363391001</v>
      </c>
      <c r="C75" t="s">
        <v>15</v>
      </c>
      <c r="D75" t="s">
        <v>204</v>
      </c>
      <c r="E75" t="s">
        <v>52</v>
      </c>
      <c r="F75" s="1" t="s">
        <v>184</v>
      </c>
      <c r="G75" t="s">
        <v>185</v>
      </c>
      <c r="H75">
        <v>104778.87</v>
      </c>
      <c r="I75" s="2">
        <v>42726</v>
      </c>
      <c r="J75" s="2">
        <v>42916</v>
      </c>
      <c r="K75">
        <v>104778.87</v>
      </c>
    </row>
    <row r="76" spans="1:11" x14ac:dyDescent="0.25">
      <c r="A76" t="str">
        <f>"68807720AF"</f>
        <v>68807720AF</v>
      </c>
      <c r="B76" t="str">
        <f t="shared" si="2"/>
        <v>06363391001</v>
      </c>
      <c r="C76" t="s">
        <v>15</v>
      </c>
      <c r="D76" t="s">
        <v>205</v>
      </c>
      <c r="E76" t="s">
        <v>52</v>
      </c>
      <c r="F76" s="1" t="s">
        <v>176</v>
      </c>
      <c r="G76" t="s">
        <v>177</v>
      </c>
      <c r="H76">
        <v>58567.199999999997</v>
      </c>
      <c r="I76" s="2">
        <v>42744</v>
      </c>
      <c r="J76" s="2">
        <v>42990</v>
      </c>
      <c r="K76">
        <v>25623.01</v>
      </c>
    </row>
    <row r="77" spans="1:11" x14ac:dyDescent="0.25">
      <c r="A77" t="str">
        <f>"6880877753"</f>
        <v>6880877753</v>
      </c>
      <c r="B77" t="str">
        <f t="shared" si="2"/>
        <v>06363391001</v>
      </c>
      <c r="C77" t="s">
        <v>15</v>
      </c>
      <c r="D77" t="s">
        <v>206</v>
      </c>
      <c r="E77" t="s">
        <v>52</v>
      </c>
      <c r="F77" s="1" t="s">
        <v>207</v>
      </c>
      <c r="G77" t="s">
        <v>208</v>
      </c>
      <c r="H77">
        <v>1977.44</v>
      </c>
      <c r="I77" s="2">
        <v>42765</v>
      </c>
      <c r="J77" s="2">
        <v>44226</v>
      </c>
      <c r="K77">
        <v>865.13</v>
      </c>
    </row>
    <row r="78" spans="1:11" x14ac:dyDescent="0.25">
      <c r="A78" t="str">
        <f>"ZC81D6ADB5"</f>
        <v>ZC81D6ADB5</v>
      </c>
      <c r="B78" t="str">
        <f t="shared" si="2"/>
        <v>06363391001</v>
      </c>
      <c r="C78" t="s">
        <v>15</v>
      </c>
      <c r="D78" t="s">
        <v>209</v>
      </c>
      <c r="E78" t="s">
        <v>24</v>
      </c>
      <c r="F78" s="1" t="s">
        <v>210</v>
      </c>
      <c r="G78" t="s">
        <v>211</v>
      </c>
      <c r="H78">
        <v>0</v>
      </c>
      <c r="I78" s="2">
        <v>42684</v>
      </c>
      <c r="J78" s="2">
        <v>42916</v>
      </c>
      <c r="K78">
        <v>1088.46</v>
      </c>
    </row>
    <row r="79" spans="1:11" x14ac:dyDescent="0.25">
      <c r="A79" t="str">
        <f>"Z4E1C517D9"</f>
        <v>Z4E1C517D9</v>
      </c>
      <c r="B79" t="str">
        <f t="shared" si="2"/>
        <v>06363391001</v>
      </c>
      <c r="C79" t="s">
        <v>15</v>
      </c>
      <c r="D79" t="s">
        <v>212</v>
      </c>
      <c r="E79" t="s">
        <v>24</v>
      </c>
      <c r="F79" s="1" t="s">
        <v>213</v>
      </c>
      <c r="G79" t="s">
        <v>214</v>
      </c>
      <c r="H79">
        <v>20400</v>
      </c>
      <c r="I79" s="2">
        <v>42767</v>
      </c>
      <c r="J79" s="2">
        <v>42916</v>
      </c>
      <c r="K79">
        <v>20400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emiliaromagna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2019-01-29T16:12:05Z</dcterms:created>
  <dcterms:modified xsi:type="dcterms:W3CDTF">2019-01-29T16:12:05Z</dcterms:modified>
</cp:coreProperties>
</file>