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ligu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</calcChain>
</file>

<file path=xl/sharedStrings.xml><?xml version="1.0" encoding="utf-8"?>
<sst xmlns="http://schemas.openxmlformats.org/spreadsheetml/2006/main" count="456" uniqueCount="243">
  <si>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</si>
  <si>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</si>
  <si>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</si>
  <si>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</si>
  <si>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</si>
  <si>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</si>
  <si>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</si>
  <si>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</si>
  <si>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</si>
  <si>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</si>
  <si>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</si>
  <si>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</si>
  <si>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</si>
  <si>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</si>
  <si>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</si>
  <si>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Liguria</t>
  </si>
  <si>
    <t>Carburante da Autotrazione mediante Fuel Card per automezzi DR Liguria</t>
  </si>
  <si>
    <t>26-AFFIDAMENTO DIRETTO IN ADESIONE AD ACCORDO QUADRO/CONVENZIONE</t>
  </si>
  <si>
    <t xml:space="preserve">KUWAIT PETROLEUM ITALIA SPA (CF: 00435970587)
</t>
  </si>
  <si>
    <t>KUWAIT PETROLEUM ITALIA SPA (CF: 00435970587)</t>
  </si>
  <si>
    <t xml:space="preserve">Noleggio n. 38 Fotocopiatrici Multif. - 48 mesi - x Uffici  AdE Liguria </t>
  </si>
  <si>
    <t xml:space="preserve">KYOCERA DOCUMENT SOLUTION ITALIA SPA (CF: 01788080156)
</t>
  </si>
  <si>
    <t>KYOCERA DOCUMENT SOLUTION ITALIA SPA (CF: 01788080156)</t>
  </si>
  <si>
    <t>DRE Messa a norma cabina elettrica</t>
  </si>
  <si>
    <t>23-AFFIDAMENTO IN ECONOMIA - AFFIDAMENTO DIRETTO</t>
  </si>
  <si>
    <t xml:space="preserve">BIUNDO IMPIANTI SNC (CF: 03703880108)
E.G.HO.S. Srl (CF: 00938880119)
I.E.G. Impianti Srl (CF: 02529550101)
IMELSA IMPIANTI ELETTRICI Srl (CF: 02189820992)
INTEC SERVICE Srl (CF: 02820290647)
LEONCINI Srl (CF: 03223670104)
SELT SERVIZI TECNICI Srl (CF: 02037620990)
Tecnica 2000 di Marenco Enzo (CF: MRNVCN68S08D969R)
TEMAR Sas (CF: 01126830999)
</t>
  </si>
  <si>
    <t>INTEC SERVICE Srl (CF: 02820290647)</t>
  </si>
  <si>
    <t>UT CHIAVARI Manut.armadi compattati e sost.vetro</t>
  </si>
  <si>
    <t xml:space="preserve">B.L.M. BUSI Lavorazione Metalli di BUSI Aldo (CF: BSULDA65P06E488A)
</t>
  </si>
  <si>
    <t>B.L.M. BUSI Lavorazione Metalli di BUSI Aldo (CF: BSULDA65P06E488A)</t>
  </si>
  <si>
    <t>Servizio di manutenzione Lettore-Stampatore UPT La Spezia - anno 2016</t>
  </si>
  <si>
    <t xml:space="preserve">Microfilm Automation Service s.r.l. (CF: 03378650968)
</t>
  </si>
  <si>
    <t>Microfilm Automation Service s.r.l. (CF: 03378650968)</t>
  </si>
  <si>
    <t>Smaltimento manufatti amianto UPT Imperia</t>
  </si>
  <si>
    <t xml:space="preserve">AMIU BONIFICHE SpA (CF: 01266290996)
Servizi Edili Ambientali Srl (CF: 01544250085)
</t>
  </si>
  <si>
    <t>Servizi Edili Ambientali Srl (CF: 01544250085)</t>
  </si>
  <si>
    <t>Gasolio da riscaldamento DP IMPERIA</t>
  </si>
  <si>
    <t xml:space="preserve">EUROPAM S.P.A. (CF: 03076310105)
</t>
  </si>
  <si>
    <t>EUROPAM S.P.A. (CF: 03076310105)</t>
  </si>
  <si>
    <t>lavori edili DRE Liguria UPTGE</t>
  </si>
  <si>
    <t xml:space="preserve">ARTE COSTRUZIONI di PUNAVIJA Gentian (CF: PNVGTN85B09Z100A)
</t>
  </si>
  <si>
    <t>ARTE COSTRUZIONI di PUNAVIJA Gentian (CF: PNVGTN85B09Z100A)</t>
  </si>
  <si>
    <t>Fornitura Energia Elettrica uffici Area Entrate dal 01-Apr-2016 al 31-Mar-2017</t>
  </si>
  <si>
    <t xml:space="preserve">Iren Mercato S.p.A. (CF: 01178580997)
</t>
  </si>
  <si>
    <t>Iren Mercato S.p.A. (CF: 01178580997)</t>
  </si>
  <si>
    <t>Intervento di Manutenzione serramenti vari UPT Imperia</t>
  </si>
  <si>
    <t xml:space="preserve">VETRERIA SAVET  SNC (CF: 01172060087)
</t>
  </si>
  <si>
    <t>VETRERIA SAVET  SNC (CF: 01172060087)</t>
  </si>
  <si>
    <t>Fornitura cancelleria da 05/05/2016 a 04/05/2018</t>
  </si>
  <si>
    <t>22-PROCEDURA NEGOZIATA DERIVANTE DA AVVISI CON CUI SI INDICE LA GARA</t>
  </si>
  <si>
    <t xml:space="preserve">ALTIFIN UNIPERSONALE (CF: 03376680611)
Cartil Unipersonale S.r.l. (CF: 02632440646)
CLICK UFFICIO SRL (CF: 06067681004)
DUBINI S.R.L. (CF: 06262520155)
DuecÃ¬ Italia srl (CF: 02693490126)
ICR - SOCIETA' PER AZIONI  (CF: 05466391009)
LYRECO ITALIA S.P.A. (CF: 11582010150)
Ugo Tesi srl (CF: 00272980103)
</t>
  </si>
  <si>
    <t>CLICK UFFICIO SRL (CF: 06067681004)</t>
  </si>
  <si>
    <t>Campionatura e bonifica da fibre amianto locali archivio UPT Imperia</t>
  </si>
  <si>
    <t xml:space="preserve">Servizi Edili Ambientali Srl (CF: 01544250085)
</t>
  </si>
  <si>
    <t>lavori impianto elettrico via Poli Pontedecimo</t>
  </si>
  <si>
    <t xml:space="preserve">INTEC SERVICE Srl (CF: 02820290647)
</t>
  </si>
  <si>
    <t>Smaltimento in discarica mobili arredi e attrezzature varie</t>
  </si>
  <si>
    <t xml:space="preserve">F.lli Adriano e Giuseppe Bonavita &amp;F. Snc (CF: 03864340108)
</t>
  </si>
  <si>
    <t>F.lli Adriano e Giuseppe Bonavita &amp;F. Snc (CF: 03864340108)</t>
  </si>
  <si>
    <t>lavori di modifica ingresso front-Office UT Genova-1</t>
  </si>
  <si>
    <t xml:space="preserve">ALL. FENSTER Srl (CF: 02338200104)
</t>
  </si>
  <si>
    <t>ALL. FENSTER Srl (CF: 02338200104)</t>
  </si>
  <si>
    <t>Lavori di riparazione porte UPT-SV a seguito furto c/scasso del 03-Giu-2016</t>
  </si>
  <si>
    <t xml:space="preserve">AGENZIA DI SERVIZI TOP SERVICE di PACE Antonio (CF: PCANTN65M02Z133U)
</t>
  </si>
  <si>
    <t>AGENZIA DI SERVIZI TOP SERVICE di PACE Antonio (CF: PCANTN65M02Z133U)</t>
  </si>
  <si>
    <t>Lavori di riparazione porte UPT-SV a seguito furto c/scasso del 17-giu-2016</t>
  </si>
  <si>
    <t>acquisto di spazi pubblicitari per la pubblicazione di due bandi di indagine di mercato immobiliare .</t>
  </si>
  <si>
    <t xml:space="preserve">A. MANZONI &amp; C. S.p.a. (CF: 04705810150)
PUBLIKOMPASS SPA (CF: 00847070158)
</t>
  </si>
  <si>
    <t>A. MANZONI &amp; C. S.p.a. (CF: 04705810150)</t>
  </si>
  <si>
    <t>Lavori di scansione e fotocopie di tavole, disegni e piantine</t>
  </si>
  <si>
    <t xml:space="preserve">CAMPANA SNC DI ARENA MAFFEZZONI E C (CF: 03327340109)
</t>
  </si>
  <si>
    <t>CAMPANA SNC DI ARENA MAFFEZZONI E C (CF: 03327340109)</t>
  </si>
  <si>
    <t>Affidamento incarico professionale per progettazione centrale termica a serviziodell'immobile in Genova - Via Fiume n. 2 - sede DR Liguria</t>
  </si>
  <si>
    <t xml:space="preserve">Ing. Alessio COSTA (CF: CSTLSS73B24D969E)
PLANNING &amp; MANAGEMENT SRL (CF: 01590410062)
STUDI &amp; PARTNERS (CF: FBBLCN39S15E463H)
Studio Tecnico Ing. Stefano LAGOSTENA (CF: LGSSFN56T29D969R)
Studio Termotecnico BELLAN Luca (CF: BLLLCU71L01L219H)
</t>
  </si>
  <si>
    <t>PLANNING &amp; MANAGEMENT SRL (CF: 01590410062)</t>
  </si>
  <si>
    <t>Premi concorso "Insieme per la legalitÃ "</t>
  </si>
  <si>
    <t xml:space="preserve">a.c.g. (CF: 02255940104)
</t>
  </si>
  <si>
    <t>a.c.g. (CF: 02255940104)</t>
  </si>
  <si>
    <t>Lavori ristrutturazione edile locali prossima sede Sp.Dec. GE-2</t>
  </si>
  <si>
    <t xml:space="preserve">DESSI COSTRUZIONI SRL (CF: 02086370992)
DI.EMME di MOLFETTA Michele (CF: DMLMHL74C14D969U)
GADIEL GROUP Sas (CF: 02261640995)
TECNOEDILE Srl (CF: 00441350105)
TECNOTURCO COSTRUZIONI SRL (CF: 01585330994)
</t>
  </si>
  <si>
    <t>DESSI COSTRUZIONI SRL (CF: 02086370992)</t>
  </si>
  <si>
    <t>Acquisto rotoli eliminacode</t>
  </si>
  <si>
    <t xml:space="preserve">SIGMA S.P.A. (CF: 01590580443)
</t>
  </si>
  <si>
    <t>SIGMA S.P.A. (CF: 01590580443)</t>
  </si>
  <si>
    <t>Biglietteria ferroviaria</t>
  </si>
  <si>
    <t xml:space="preserve">trenitalia spa (CF: 05403151003)
</t>
  </si>
  <si>
    <t>trenitalia spa (CF: 05403151003)</t>
  </si>
  <si>
    <t>Acquisto n. 5 distruggi documenti</t>
  </si>
  <si>
    <t xml:space="preserve">2M forniture (CF: 03637990650)
CARTOTECNICA SRL (CF: 00801300492)
FINBUC SRL (CF: 08573761007)
IL PAPIRO S.R.L. (CF: 01997440043)
spal centro italia srl (CF: 07553790580)
</t>
  </si>
  <si>
    <t>spal centro italia srl (CF: 07553790580)</t>
  </si>
  <si>
    <t xml:space="preserve">Acquisto etichette per inventario </t>
  </si>
  <si>
    <t xml:space="preserve">3 B OFFICE S.R.L. (CF: 02255830644)
3V DI GIOVANNI VIVOLO &amp; C. (CF: 01874080714)
ACM Srl (CF: 06461421007)
ALKIMIE S.R.L. (CF: 11861041009)
ERREBIAN SPA (CF: 08397890586)
</t>
  </si>
  <si>
    <t>ERREBIAN SPA (CF: 08397890586)</t>
  </si>
  <si>
    <t>Fornitura buoni pasto Uffici Liguria</t>
  </si>
  <si>
    <t xml:space="preserve">Qui! Group Spa (CF: 03105300101)
</t>
  </si>
  <si>
    <t>Qui! Group Spa (CF: 03105300101)</t>
  </si>
  <si>
    <t>Modifica accesso Front Office UT Sanremo</t>
  </si>
  <si>
    <t xml:space="preserve">ARTE COSTRUZIONI di PUNAVIJA Gentian (CF: PNVGTN85B09Z100A)
DESSI COSTRUZIONI SRL (CF: 02086370992)
EDILCANTIERI COSTRUZIONI SRL (CF: 01280410083)
VETRERIA ARTIGIANA  (CF: 00088510086)
VETRERIA SAVET  SNC (CF: 01172060087)
</t>
  </si>
  <si>
    <t>EDILCANTIERI COSTRUZIONI SRL (CF: 01280410083)</t>
  </si>
  <si>
    <t>ACQUISTO VENTILATORI</t>
  </si>
  <si>
    <t xml:space="preserve">CENTRO AUTOMAZIONE UFFICI (CF: 01695550812)
DI LECCE FORNITURE (CF: 08000971211)
PLASTI FOR MOBIL (CF: 01040690156)
SCEVE SRL (CF: 03597630288)
</t>
  </si>
  <si>
    <t>CENTRO AUTOMAZIONE UFFICI (CF: 01695550812)</t>
  </si>
  <si>
    <t>GE1 ripristino e messa in sicurezza controsoffitti e pavimenti</t>
  </si>
  <si>
    <t xml:space="preserve">ARTE EDILE DI PUNAVIJA DARJO (CF: PNVDRJ87C17Z100R)
</t>
  </si>
  <si>
    <t>ARTE EDILE DI PUNAVIJA DARJO (CF: PNVDRJ87C17Z100R)</t>
  </si>
  <si>
    <t>NOLEGGIO ARREDI FLOREALI</t>
  </si>
  <si>
    <t xml:space="preserve">DRAGO FIORI (CF: 03404390100)
</t>
  </si>
  <si>
    <t>DRAGO FIORI (CF: 03404390100)</t>
  </si>
  <si>
    <t>ACQUISTO CONDIZIONATORE PORTATILE</t>
  </si>
  <si>
    <t xml:space="preserve">ALL SERVICES PROVIDER S.R.L. (CF: 05582711213)
CARTOIDEE DI CULTRARO VASTA GIUSEPPE (CF: 04406950875)
MAVI (CF: 06326551212)
</t>
  </si>
  <si>
    <t>CARTOIDEE DI CULTRARO VASTA GIUSEPPE (CF: 04406950875)</t>
  </si>
  <si>
    <t>lavori demolizione box e copertura ex gazebo DRE Liguria</t>
  </si>
  <si>
    <t xml:space="preserve">ARTE COSTRUZIONI di PUNAVIJA Gentian (CF: PNVGTN85B09Z100A)
EDILPUCCI DI PUCCI GIUSEPPE (CF: PCCGPP71B13H281C)
Impresa edile Giupponi (CF: 01930230998)
MARIO CAPACCI &amp; C.  Sas (CF: 02721060107)
TECNOEDILE Srl (CF: 00441350105)
</t>
  </si>
  <si>
    <t>Fornitura e montaggio scala metallica e ringhiere DR Liguria</t>
  </si>
  <si>
    <t xml:space="preserve">IVE. CAL. Srl (CF: 02155690999)
</t>
  </si>
  <si>
    <t>IVE. CAL. Srl (CF: 02155690999)</t>
  </si>
  <si>
    <t>Pompaggio acqua vano ascensore UPT La Spezia</t>
  </si>
  <si>
    <t xml:space="preserve">COOPERATIVA SERVIZI INERENTI ALL'AGRICOLTURA (CF: 00059860114)
</t>
  </si>
  <si>
    <t>COOPERATIVA SERVIZI INERENTI ALL'AGRICOLTURA (CF: 00059860114)</t>
  </si>
  <si>
    <t>Prova di carico soletta st. 11 - p. VI - immobile sede DR Liguria</t>
  </si>
  <si>
    <t xml:space="preserve">PLANNING &amp; MANAGEMENT SRL (CF: 01590410062)
</t>
  </si>
  <si>
    <t>Deposito gruppi condiz.to UPT-SP - anno 2016</t>
  </si>
  <si>
    <t xml:space="preserve">FRANCO FERRO (CF: FRRFNC35M08D969J)
</t>
  </si>
  <si>
    <t>FRANCO FERRO (CF: FRRFNC35M08D969J)</t>
  </si>
  <si>
    <t>Acquisto n. 3 carrelli porta pratiche</t>
  </si>
  <si>
    <t xml:space="preserve">METALSISTEM SARDEGNA SRL (CF: 01758230906)
</t>
  </si>
  <si>
    <t>METALSISTEM SARDEGNA SRL (CF: 01758230906)</t>
  </si>
  <si>
    <t>UPT GENOVA TINTEGGIATURA PARETI E SOFFITTI Via Finocchiaro</t>
  </si>
  <si>
    <t xml:space="preserve">ARTE COSTRUZIONI di PUNAVIJA Gentian (CF: PNVGTN85B09Z100A)
ARTE EDILE Sas dei F.lli D'AMICO (CF: 02045050990)
GADIEL GROUP Sas (CF: 02261640995)
MARIO CAPACCI &amp; C.  Sas (CF: 02721060107)
TECNOEDILE Srl (CF: 00441350105)
</t>
  </si>
  <si>
    <t>GADIEL GROUP Sas (CF: 02261640995)</t>
  </si>
  <si>
    <t>DPSV UTSV Lavori messa in sicurezza lastre di marmo</t>
  </si>
  <si>
    <t xml:space="preserve">BIALE GEOM. ROBERTO SRL (CF: 00832360093)
</t>
  </si>
  <si>
    <t>BIALE GEOM. ROBERTO SRL (CF: 00832360093)</t>
  </si>
  <si>
    <t>Rifacimento strigne parcheggio immobile sede DR Liguria</t>
  </si>
  <si>
    <t>Acquisto presidi a tutela della salute sul posto di lavoro: guanti e mascherine</t>
  </si>
  <si>
    <t xml:space="preserve">IDS PRODOTTI CHIMICI (CF: 04485280871)
</t>
  </si>
  <si>
    <t>IDS PRODOTTI CHIMICI (CF: 04485280871)</t>
  </si>
  <si>
    <t xml:space="preserve">Fornitura energia elettrica Feb-2017/Gen-2018 uffici ex Territorio </t>
  </si>
  <si>
    <t>Acquisto cartucce stampanti HP OFFICE JET PRO X 451 DW</t>
  </si>
  <si>
    <t xml:space="preserve">ITALWARE  SRL  (CF: 08619670584)
</t>
  </si>
  <si>
    <t>ITALWARE  SRL  (CF: 08619670584)</t>
  </si>
  <si>
    <t>Acquisto toner XEROX PHASER 7500 DTS</t>
  </si>
  <si>
    <t>Fornitura Gas-Metano negli uffici dell'AdE della Liguria 01-Dic-2016 - 30-Nov-2017</t>
  </si>
  <si>
    <t xml:space="preserve">Energetic spa (CF: 00875940793)
</t>
  </si>
  <si>
    <t>Energetic spa (CF: 00875940793)</t>
  </si>
  <si>
    <t>Acquisto batteria compatta per strumento topografico</t>
  </si>
  <si>
    <t xml:space="preserve">Leica Geosystems SpA (CF: 12090330155)
</t>
  </si>
  <si>
    <t>Leica Geosystems SpA (CF: 12090330155)</t>
  </si>
  <si>
    <t>Acquisto gilet ad alta visibilitÃ </t>
  </si>
  <si>
    <t xml:space="preserve">SIKURA (CF: 02988500274)
</t>
  </si>
  <si>
    <t>SIKURA (CF: 02988500274)</t>
  </si>
  <si>
    <t>Acquisto Pen drive</t>
  </si>
  <si>
    <t xml:space="preserve">C2 SRL (CF: 01121130197)
DATA SYSTEM SRL (CF: 04529610752)
DPS INFORMATICA S.N.C. DI PRESELLO GIANNI &amp; C. (CF: 01486330309)
MA.PO SRL UNIPERSONALE (CF: 02509001208)
SOLUZIONE UFFICIO SRL  (CF: 02141630786)
</t>
  </si>
  <si>
    <t>MA.PO SRL UNIPERSONALE (CF: 02509001208)</t>
  </si>
  <si>
    <t xml:space="preserve">Fornitura posa in opera di targhe </t>
  </si>
  <si>
    <t xml:space="preserve">P.ZETA Srl (CF: 00942200106)
</t>
  </si>
  <si>
    <t>P.ZETA Srl (CF: 00942200106)</t>
  </si>
  <si>
    <t>Sostituzione pluviale e pannelli controsoffitto area fron-office UPT-SP</t>
  </si>
  <si>
    <t xml:space="preserve">IMPRESA GEOM. STEFANO CRESTA SRL  (CF: 02717220103)
</t>
  </si>
  <si>
    <t>IMPRESA GEOM. STEFANO CRESTA SRL  (CF: 02717220103)</t>
  </si>
  <si>
    <t>Fornitura e montaggio armadi compattabili UPT Savona</t>
  </si>
  <si>
    <t xml:space="preserve">CYBER ENGINEERING SRL (CF: 00807770383)
FERRETTO GROUP S.P.A. (CF: 00149440240)
ITALY SYSTEM S.R.L. (CF: 11261821000)
MAKROS DI LUISE MASSIMO (CF: LSUMSM60L10I953G)
MANERBA SpA (CF: 01501840209)
</t>
  </si>
  <si>
    <t>MAKROS DI LUISE MASSIMO (CF: LSUMSM60L10I953G)</t>
  </si>
  <si>
    <t>TONER E DRUM PER KYOCERA 3920 DN UT SANREMO</t>
  </si>
  <si>
    <t xml:space="preserve">MIDA SRL (CF: 01513020238)
</t>
  </si>
  <si>
    <t>MIDA SRL (CF: 01513020238)</t>
  </si>
  <si>
    <t>Acquisto n. 4 plastificatrici</t>
  </si>
  <si>
    <t xml:space="preserve">linea ufficio snc (CF: 00807770110)
</t>
  </si>
  <si>
    <t>linea ufficio snc (CF: 00807770110)</t>
  </si>
  <si>
    <t>interventi di Lavori edili vari DR LIGURIA</t>
  </si>
  <si>
    <t>Riparazione serramenti uffici AdE Imperia</t>
  </si>
  <si>
    <t xml:space="preserve">Bandiera Serramenti di Bandiera Carmelo e figli snc (CF: 01270420084)
</t>
  </si>
  <si>
    <t>Bandiera Serramenti di Bandiera Carmelo e figli snc (CF: 01270420084)</t>
  </si>
  <si>
    <t>CONTRATTO DI NOLEGGIO FOTOCOP.MULTIFUNZ.COLORI DR LIGURIA - Risorse Materiali</t>
  </si>
  <si>
    <t xml:space="preserve">CONVERGE S.P.A. (CF: 04472901000)
</t>
  </si>
  <si>
    <t>CONVERGE S.P.A. (CF: 04472901000)</t>
  </si>
  <si>
    <t>DRE E DP GE manut.serramenti-sostituzione infissi e tende</t>
  </si>
  <si>
    <t xml:space="preserve">ALL. FENSTER Srl (CF: 02338200104)
FN SERRAMENTI SRL (CF: 01039880107)
NUOVA SERRAMENTISTICA LIGURE (CF: CVLTTV68E11L305P)
Tigullio Design Genova S.r.l. (CF: 01839260997)
VETROMETAL SNC (CF: 01943720993)
</t>
  </si>
  <si>
    <t>Acquisto n. 25 lampade</t>
  </si>
  <si>
    <t xml:space="preserve">SI.EL.CO SRL (CF: 00614130128)
</t>
  </si>
  <si>
    <t>SI.EL.CO SRL (CF: 00614130128)</t>
  </si>
  <si>
    <t>Noleggio fotocopiatore multifunzione a colori formato A3 - DR Segreteria</t>
  </si>
  <si>
    <t>Servizio Ritiro Valori Uffici AdE Liguria  - 01-Giu-2016/02-Feb-2020</t>
  </si>
  <si>
    <t xml:space="preserve">BANCA NAZIONALE DEL LAVORO SPA (CF: 09339391006)
</t>
  </si>
  <si>
    <t>BANCA NAZIONALE DEL LAVORO SPA (CF: 09339391006)</t>
  </si>
  <si>
    <t>PEZZI MOBILI 2017 UFFICI SPI LIGURIA</t>
  </si>
  <si>
    <t xml:space="preserve">Istituto Poligrafico e Zecca dello Stato  (CF: 00399810589)
</t>
  </si>
  <si>
    <t>Istituto Poligrafico e Zecca dello Stato  (CF: 00399810589)</t>
  </si>
  <si>
    <t>Acquisto ghiaccio istantaneo</t>
  </si>
  <si>
    <t xml:space="preserve">PHARMA EEC SRL (CF: 07424950157)
</t>
  </si>
  <si>
    <t>PHARMA EEC SRL (CF: 07424950157)</t>
  </si>
  <si>
    <t>Acquisto n. 4 distanziometri laser</t>
  </si>
  <si>
    <t xml:space="preserve">F.E.R.T. (CF: 00813330586)
</t>
  </si>
  <si>
    <t>F.E.R.T. (CF: 00813330586)</t>
  </si>
  <si>
    <t>Acquisto n. 4 distruggi documenti</t>
  </si>
  <si>
    <t xml:space="preserve">tecnofasten  (CF: 08503910583)
</t>
  </si>
  <si>
    <t>tecnofasten  (CF: 08503910583)</t>
  </si>
  <si>
    <t>Corsi di formazione antincendio</t>
  </si>
  <si>
    <t xml:space="preserve">EXITONE S.P.A. (CF: 07874490019)
</t>
  </si>
  <si>
    <t>EXITONE S.P.A. (CF: 07874490019)</t>
  </si>
  <si>
    <t>Fornitura Carta anno 2016-17</t>
  </si>
  <si>
    <t xml:space="preserve">VALSECCHI GIOVANNI SRL (CF: 07997560151)
</t>
  </si>
  <si>
    <t>VALSECCHI GIOVANNI SRL (CF: 07997560151)</t>
  </si>
  <si>
    <t xml:space="preserve">Verifiche periodiche impianti di messa a terra </t>
  </si>
  <si>
    <t xml:space="preserve">BUREAU VERITAS ITALIA SPA (CF: 11498640157)
ICIM S.p.A. (CF: 12908230159)
MISURE E SERVIZI S.A.S. (CF: 07950630017)
Veneta Engineering S.r.l. (CF: 00828990226)
vericert (CF: 03507060402)
</t>
  </si>
  <si>
    <t>MISURE E SERVIZI S.A.S. (CF: 07950630017)</t>
  </si>
  <si>
    <t>Verifica periodica ascensori</t>
  </si>
  <si>
    <t xml:space="preserve">BUREAU VERITAS ITALIA SPA (CF: 11498640157)
MISURE E SERVIZI S.A.S. (CF: 07950630017)
TRIVENETO srl (CF: 03829510282)
TUV ITALIA SRL (CF: 08922920155)
Veneta Engineering S.r.l. (CF: 00828990226)
</t>
  </si>
  <si>
    <t>BUREAU VERITAS ITALIA SPA (CF: 11498640157)</t>
  </si>
  <si>
    <t>Acquisto gasolio da riscaldamento</t>
  </si>
  <si>
    <t>Adeguamento Imp. Elettrico per aliment.ne apparati apriporta uffici AdE Liguria</t>
  </si>
  <si>
    <t>Fornitura buoni pasto</t>
  </si>
  <si>
    <t>Lavori di manutenzione armadi compattabili installati all'UPT di Genova</t>
  </si>
  <si>
    <t xml:space="preserve">B.L.M. BUSI Lavorazione Metalli di BUSI Aldo (CF: BSULDA65P06E488A)
C.M.M. - Costruzioni Montaggi e Manutenzioni - Srl (CF: 03302160100)
Carpenteria &amp; Automazioni Sas  (CF: 01485340994)
Carpenteria Metallica RAGANINI (CF: RGNPLA66R03D969K)
Fratelli PERELLI Srl (CF: 03476110105)
</t>
  </si>
  <si>
    <t>Fratelli PERELLI Srl (CF: 03476110105)</t>
  </si>
  <si>
    <t>UPT IMPERIA LAVORI MANUTENZIONE IMPIANTO IDRICO</t>
  </si>
  <si>
    <t xml:space="preserve">EDILCANTIERI COSTRUZIONI SRL (CF: 01280410083)
</t>
  </si>
  <si>
    <t>Fornitura e montaggio porte ingresso UT Genova-1 e UPT Savona</t>
  </si>
  <si>
    <t>MANUTENZIONE LETTORE MICROFILM</t>
  </si>
  <si>
    <t>Organizzazione evento</t>
  </si>
  <si>
    <t xml:space="preserve">CAPURRO RICEVIMENTI (CF: 00264970062)
PARADOR S.r.l. (CF: 02556970107)
Svizzera ricevimenti (CF: 02289630994)
VOTRE CHEF S.A.S. DI FILANTI C. (CF: 03714440108)
WELCOME RICEVIMENTI S.r.l. (CF: 01414110096)
</t>
  </si>
  <si>
    <t>Svizzera ricevimenti (CF: 02289630994)</t>
  </si>
  <si>
    <t>Fornitura sedute a norma portineria DR Liguria</t>
  </si>
  <si>
    <t xml:space="preserve">4 MURA ARREDAMENTI SAS DI COLANTUONI FELICE &amp; C. (CF: 00828110676)
ARREDI PER UFFICIODI ARCERI BRUNA E C. (CF: 02048890814)
G8 MOBILI S.R.L. (CF: 00597730621)
Pialt S.r.l. (CF: 01664520010)
SPAZIO ARREDO SRL (CF: 00360710511)
</t>
  </si>
  <si>
    <t>Pialt S.r.l. (CF: 01664520010)</t>
  </si>
  <si>
    <t>2Â° Acquisto cartucce per stampanti a colori A4 HP OFFICE JET PRO X 451</t>
  </si>
  <si>
    <t>2Â° Acquisto cartucce toner per stampanti A3 a colori XEROX PHASER 7500</t>
  </si>
  <si>
    <t>fornitura e posa in opera di struttura metallica locale ex serbatoio UPT IMperia</t>
  </si>
  <si>
    <t xml:space="preserve">CARPENTERIA METALLICA MONADE Sas (CF: 01115300087)
INOXFER Snc di FALETTI P. &amp; LA ROSA C. (CF: 01404490086)
IVE. CAL. Srl (CF: 02155690999)
METALSERRA CARPENTERIA METALLICA Srl (CF: 00307600080)
</t>
  </si>
  <si>
    <t>intervento manutenzione maniglione antipanico UPT Savona</t>
  </si>
  <si>
    <t>ACQUISTO FOTOCAMERE</t>
  </si>
  <si>
    <t xml:space="preserve">ADPARTNERS SRL (CF: 03340710270)
ALFA MULTISERVIZI S.R.L. (CF: 12357411003)
Cartoidee di Cultraro Vasta Giuseppe (CF: CLTGPP73S03C351D)
CENTRO AUTOMAZIONE UFFICI (CF: 01695550812)
ELCOM SRL (CF: 01103530588)
</t>
  </si>
  <si>
    <t>ELCOM SRL (CF: 01103530588)</t>
  </si>
  <si>
    <t>Fornitura e posa in opera  di trenta apparati apriporta</t>
  </si>
  <si>
    <t xml:space="preserve">SOLARI DI UDINE S.P.A. (CF: 01847860309)
</t>
  </si>
  <si>
    <t>SOLARI DI UDINE S.P.A. (CF: 01847860309)</t>
  </si>
  <si>
    <t>Manutenzione imp. Antintrusione e Videosorveglianza uffici della Liguria - 01/04/2016 - 31/03/2018</t>
  </si>
  <si>
    <t xml:space="preserve">ELETTRO SYSTEM SAS DI LAVAGETTO GIAN MARIA &amp; C. (CF: 01046300990)
INTEC SERVICE Srl (CF: 02820290647)
SICURTEL Snc (CF: 00292710118)
SISTEMI DI SICUREZZA S.R.L. (CF: 01424380994)
SISTEMI E INTEGRAZIONI Srl (CF: 01713550992)
</t>
  </si>
  <si>
    <t>Servizio Apertura/Chiusura UPT di Genova - biennio 2016/2017</t>
  </si>
  <si>
    <t xml:space="preserve">COLOMBO Srl - Vigilanza Privata (CF: 01905620991)
Cooperativa Guardiani Giurati LUBRANI Scrl (CF: 80019090101)
LA PANTERA Srl - Vigilanza Privata (CF: 01240640068)
LA PORTUALE Srl - Istituto di Vigilanza (CF: 00874760101)
SERPICO Srl (CF: 01865470999)
</t>
  </si>
  <si>
    <t>Cooperativa Guardiani Giurati LUBRANI Scrl (CF: 80019090101)</t>
  </si>
  <si>
    <t>Lavori edili presso DPGE UTGE2 Sez. Staccata Via Poli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</si>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</sst>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C10" sqref="C10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242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"ZDF18101EB"</f>
        <v>ZDF18101EB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0</v>
      </c>
      <c r="I3" s="2">
        <v>42401</v>
      </c>
      <c r="J3" s="2">
        <v>43406</v>
      </c>
      <c r="K3">
        <v>6203.88</v>
      </c>
    </row>
    <row r="4" spans="1:11" x14ac:dyDescent="0.25">
      <c r="A4" t="str">
        <f>"6577182E46"</f>
        <v>6577182E46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73507.199999999997</v>
      </c>
      <c r="I4" s="2">
        <v>42405</v>
      </c>
      <c r="J4" s="2">
        <v>43865</v>
      </c>
      <c r="K4">
        <v>45945.89</v>
      </c>
    </row>
    <row r="5" spans="1:11" x14ac:dyDescent="0.25">
      <c r="A5" t="str">
        <f>"Z471735CB8"</f>
        <v>Z471735CB8</v>
      </c>
      <c r="B5" t="str">
        <f t="shared" si="0"/>
        <v>06363391001</v>
      </c>
      <c r="C5" t="s">
        <v>15</v>
      </c>
      <c r="D5" t="s">
        <v>23</v>
      </c>
      <c r="E5" t="s">
        <v>24</v>
      </c>
      <c r="F5" s="1" t="s">
        <v>25</v>
      </c>
      <c r="G5" t="s">
        <v>26</v>
      </c>
      <c r="H5">
        <v>19942.78</v>
      </c>
      <c r="I5" s="2">
        <v>42398</v>
      </c>
      <c r="J5" s="2">
        <v>42416</v>
      </c>
      <c r="K5">
        <v>19942.78</v>
      </c>
    </row>
    <row r="6" spans="1:11" x14ac:dyDescent="0.25">
      <c r="A6" t="str">
        <f>"Z931893244"</f>
        <v>Z931893244</v>
      </c>
      <c r="B6" t="str">
        <f t="shared" si="0"/>
        <v>06363391001</v>
      </c>
      <c r="C6" t="s">
        <v>15</v>
      </c>
      <c r="D6" t="s">
        <v>27</v>
      </c>
      <c r="E6" t="s">
        <v>24</v>
      </c>
      <c r="F6" s="1" t="s">
        <v>28</v>
      </c>
      <c r="G6" t="s">
        <v>29</v>
      </c>
      <c r="H6">
        <v>800</v>
      </c>
      <c r="I6" s="2">
        <v>42422</v>
      </c>
      <c r="J6" s="2">
        <v>42431</v>
      </c>
      <c r="K6">
        <v>800</v>
      </c>
    </row>
    <row r="7" spans="1:11" x14ac:dyDescent="0.25">
      <c r="A7" t="str">
        <f>"Z04190B79A"</f>
        <v>Z04190B79A</v>
      </c>
      <c r="B7" t="str">
        <f t="shared" si="0"/>
        <v>06363391001</v>
      </c>
      <c r="C7" t="s">
        <v>15</v>
      </c>
      <c r="D7" t="s">
        <v>30</v>
      </c>
      <c r="E7" t="s">
        <v>24</v>
      </c>
      <c r="F7" s="1" t="s">
        <v>31</v>
      </c>
      <c r="G7" t="s">
        <v>32</v>
      </c>
      <c r="H7">
        <v>1428</v>
      </c>
      <c r="I7" s="2">
        <v>42450</v>
      </c>
      <c r="J7" s="2">
        <v>42735</v>
      </c>
      <c r="K7">
        <v>1428</v>
      </c>
    </row>
    <row r="8" spans="1:11" x14ac:dyDescent="0.25">
      <c r="A8" t="str">
        <f>"ZEA18ADABA"</f>
        <v>ZEA18ADABA</v>
      </c>
      <c r="B8" t="str">
        <f t="shared" si="0"/>
        <v>06363391001</v>
      </c>
      <c r="C8" t="s">
        <v>15</v>
      </c>
      <c r="D8" t="s">
        <v>33</v>
      </c>
      <c r="E8" t="s">
        <v>24</v>
      </c>
      <c r="F8" s="1" t="s">
        <v>34</v>
      </c>
      <c r="G8" t="s">
        <v>35</v>
      </c>
      <c r="H8">
        <v>1700</v>
      </c>
      <c r="I8" s="2">
        <v>42425</v>
      </c>
      <c r="J8" s="2">
        <v>42490</v>
      </c>
      <c r="K8">
        <v>1700</v>
      </c>
    </row>
    <row r="9" spans="1:11" x14ac:dyDescent="0.25">
      <c r="A9" t="str">
        <f>"ZC918C2127"</f>
        <v>ZC918C2127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0</v>
      </c>
      <c r="I9" s="2">
        <v>42430</v>
      </c>
      <c r="J9" s="2">
        <v>42433</v>
      </c>
      <c r="K9">
        <v>2826.54</v>
      </c>
    </row>
    <row r="10" spans="1:11" x14ac:dyDescent="0.25">
      <c r="A10" t="str">
        <f>"Z82196578E"</f>
        <v>Z82196578E</v>
      </c>
      <c r="B10" t="str">
        <f t="shared" si="0"/>
        <v>06363391001</v>
      </c>
      <c r="C10" t="s">
        <v>15</v>
      </c>
      <c r="D10" t="s">
        <v>39</v>
      </c>
      <c r="E10" t="s">
        <v>24</v>
      </c>
      <c r="F10" s="1" t="s">
        <v>40</v>
      </c>
      <c r="G10" t="s">
        <v>41</v>
      </c>
      <c r="H10">
        <v>1825</v>
      </c>
      <c r="I10" s="2">
        <v>42474</v>
      </c>
      <c r="J10" s="2">
        <v>42481</v>
      </c>
      <c r="K10">
        <v>1825</v>
      </c>
    </row>
    <row r="11" spans="1:11" x14ac:dyDescent="0.25">
      <c r="A11" t="str">
        <f>"6593810824"</f>
        <v>6593810824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0</v>
      </c>
      <c r="I11" s="2">
        <v>42461</v>
      </c>
      <c r="J11" s="2">
        <v>42825</v>
      </c>
      <c r="K11">
        <v>268926.92</v>
      </c>
    </row>
    <row r="12" spans="1:11" x14ac:dyDescent="0.25">
      <c r="A12" t="str">
        <f>"ZCE197EA6C"</f>
        <v>ZCE197EA6C</v>
      </c>
      <c r="B12" t="str">
        <f t="shared" si="0"/>
        <v>06363391001</v>
      </c>
      <c r="C12" t="s">
        <v>15</v>
      </c>
      <c r="D12" t="s">
        <v>45</v>
      </c>
      <c r="E12" t="s">
        <v>24</v>
      </c>
      <c r="F12" s="1" t="s">
        <v>46</v>
      </c>
      <c r="G12" t="s">
        <v>47</v>
      </c>
      <c r="H12">
        <v>470</v>
      </c>
      <c r="I12" s="2">
        <v>42482</v>
      </c>
      <c r="J12" s="2">
        <v>42487</v>
      </c>
      <c r="K12">
        <v>470</v>
      </c>
    </row>
    <row r="13" spans="1:11" x14ac:dyDescent="0.25">
      <c r="A13" t="str">
        <f>"6627991732"</f>
        <v>6627991732</v>
      </c>
      <c r="B13" t="str">
        <f t="shared" si="0"/>
        <v>06363391001</v>
      </c>
      <c r="C13" t="s">
        <v>15</v>
      </c>
      <c r="D13" t="s">
        <v>48</v>
      </c>
      <c r="E13" t="s">
        <v>49</v>
      </c>
      <c r="F13" s="1" t="s">
        <v>50</v>
      </c>
      <c r="G13" t="s">
        <v>51</v>
      </c>
      <c r="H13">
        <v>28763.59</v>
      </c>
      <c r="I13" s="2">
        <v>42495</v>
      </c>
      <c r="J13" s="2">
        <v>43224</v>
      </c>
      <c r="K13">
        <v>22216.31</v>
      </c>
    </row>
    <row r="14" spans="1:11" x14ac:dyDescent="0.25">
      <c r="A14" t="str">
        <f>"Z9719A23F5"</f>
        <v>Z9719A23F5</v>
      </c>
      <c r="B14" t="str">
        <f t="shared" si="0"/>
        <v>06363391001</v>
      </c>
      <c r="C14" t="s">
        <v>15</v>
      </c>
      <c r="D14" t="s">
        <v>52</v>
      </c>
      <c r="E14" t="s">
        <v>24</v>
      </c>
      <c r="F14" s="1" t="s">
        <v>53</v>
      </c>
      <c r="G14" t="s">
        <v>35</v>
      </c>
      <c r="H14">
        <v>1342</v>
      </c>
      <c r="I14" s="2">
        <v>42513</v>
      </c>
      <c r="J14" s="2">
        <v>42520</v>
      </c>
      <c r="K14">
        <v>1342</v>
      </c>
    </row>
    <row r="15" spans="1:11" x14ac:dyDescent="0.25">
      <c r="A15" t="str">
        <f>"Z7C1A2627E"</f>
        <v>Z7C1A2627E</v>
      </c>
      <c r="B15" t="str">
        <f t="shared" si="0"/>
        <v>06363391001</v>
      </c>
      <c r="C15" t="s">
        <v>15</v>
      </c>
      <c r="D15" t="s">
        <v>54</v>
      </c>
      <c r="E15" t="s">
        <v>24</v>
      </c>
      <c r="F15" s="1" t="s">
        <v>55</v>
      </c>
      <c r="G15" t="s">
        <v>26</v>
      </c>
      <c r="H15">
        <v>7837.55</v>
      </c>
      <c r="I15" s="2">
        <v>42527</v>
      </c>
      <c r="J15" s="2">
        <v>42531</v>
      </c>
      <c r="K15">
        <v>7837.55</v>
      </c>
    </row>
    <row r="16" spans="1:11" x14ac:dyDescent="0.25">
      <c r="A16" t="str">
        <f>"ZE2185B6BE"</f>
        <v>ZE2185B6BE</v>
      </c>
      <c r="B16" t="str">
        <f t="shared" si="0"/>
        <v>06363391001</v>
      </c>
      <c r="C16" t="s">
        <v>15</v>
      </c>
      <c r="D16" t="s">
        <v>56</v>
      </c>
      <c r="E16" t="s">
        <v>24</v>
      </c>
      <c r="F16" s="1" t="s">
        <v>57</v>
      </c>
      <c r="G16" t="s">
        <v>58</v>
      </c>
      <c r="H16">
        <v>4000</v>
      </c>
      <c r="I16" s="2">
        <v>42404</v>
      </c>
      <c r="J16" s="2">
        <v>42735</v>
      </c>
      <c r="K16">
        <v>4000</v>
      </c>
    </row>
    <row r="17" spans="1:11" x14ac:dyDescent="0.25">
      <c r="A17" t="str">
        <f>"Z3519A3D82"</f>
        <v>Z3519A3D82</v>
      </c>
      <c r="B17" t="str">
        <f t="shared" si="0"/>
        <v>06363391001</v>
      </c>
      <c r="C17" t="s">
        <v>15</v>
      </c>
      <c r="D17" t="s">
        <v>59</v>
      </c>
      <c r="E17" t="s">
        <v>24</v>
      </c>
      <c r="F17" s="1" t="s">
        <v>60</v>
      </c>
      <c r="G17" t="s">
        <v>61</v>
      </c>
      <c r="H17">
        <v>4052</v>
      </c>
      <c r="I17" s="2">
        <v>42520</v>
      </c>
      <c r="J17" s="2">
        <v>42536</v>
      </c>
      <c r="K17">
        <v>4052</v>
      </c>
    </row>
    <row r="18" spans="1:11" x14ac:dyDescent="0.25">
      <c r="A18" t="str">
        <f>"Z221A53A41"</f>
        <v>Z221A53A41</v>
      </c>
      <c r="B18" t="str">
        <f t="shared" si="0"/>
        <v>06363391001</v>
      </c>
      <c r="C18" t="s">
        <v>15</v>
      </c>
      <c r="D18" t="s">
        <v>62</v>
      </c>
      <c r="E18" t="s">
        <v>24</v>
      </c>
      <c r="F18" s="1" t="s">
        <v>63</v>
      </c>
      <c r="G18" t="s">
        <v>64</v>
      </c>
      <c r="H18">
        <v>485</v>
      </c>
      <c r="I18" s="2">
        <v>42524</v>
      </c>
      <c r="J18" s="2">
        <v>42524</v>
      </c>
      <c r="K18">
        <v>485</v>
      </c>
    </row>
    <row r="19" spans="1:11" x14ac:dyDescent="0.25">
      <c r="A19" t="str">
        <f>"Z731A5DE41"</f>
        <v>Z731A5DE41</v>
      </c>
      <c r="B19" t="str">
        <f t="shared" si="0"/>
        <v>06363391001</v>
      </c>
      <c r="C19" t="s">
        <v>15</v>
      </c>
      <c r="D19" t="s">
        <v>65</v>
      </c>
      <c r="E19" t="s">
        <v>24</v>
      </c>
      <c r="F19" s="1" t="s">
        <v>63</v>
      </c>
      <c r="G19" t="s">
        <v>64</v>
      </c>
      <c r="H19">
        <v>295</v>
      </c>
      <c r="I19" s="2">
        <v>42538</v>
      </c>
      <c r="J19" s="2">
        <v>42538</v>
      </c>
      <c r="K19">
        <v>295</v>
      </c>
    </row>
    <row r="20" spans="1:11" x14ac:dyDescent="0.25">
      <c r="A20" t="str">
        <f>"Z8C1A0F430"</f>
        <v>Z8C1A0F430</v>
      </c>
      <c r="B20" t="str">
        <f t="shared" si="0"/>
        <v>06363391001</v>
      </c>
      <c r="C20" t="s">
        <v>15</v>
      </c>
      <c r="D20" t="s">
        <v>66</v>
      </c>
      <c r="E20" t="s">
        <v>24</v>
      </c>
      <c r="F20" s="1" t="s">
        <v>67</v>
      </c>
      <c r="G20" t="s">
        <v>68</v>
      </c>
      <c r="H20">
        <v>2200</v>
      </c>
      <c r="I20" s="2">
        <v>42524</v>
      </c>
      <c r="J20" s="2">
        <v>42527</v>
      </c>
      <c r="K20">
        <v>2200</v>
      </c>
    </row>
    <row r="21" spans="1:11" x14ac:dyDescent="0.25">
      <c r="A21" t="str">
        <f>"Z701A3F431"</f>
        <v>Z701A3F431</v>
      </c>
      <c r="B21" t="str">
        <f t="shared" si="0"/>
        <v>06363391001</v>
      </c>
      <c r="C21" t="s">
        <v>15</v>
      </c>
      <c r="D21" t="s">
        <v>69</v>
      </c>
      <c r="E21" t="s">
        <v>24</v>
      </c>
      <c r="F21" s="1" t="s">
        <v>70</v>
      </c>
      <c r="G21" t="s">
        <v>71</v>
      </c>
      <c r="H21">
        <v>1000</v>
      </c>
      <c r="I21" s="2">
        <v>42537</v>
      </c>
      <c r="J21" s="2">
        <v>42735</v>
      </c>
      <c r="K21">
        <v>226.56</v>
      </c>
    </row>
    <row r="22" spans="1:11" x14ac:dyDescent="0.25">
      <c r="A22" t="str">
        <f>"Z8F1915E7D"</f>
        <v>Z8F1915E7D</v>
      </c>
      <c r="B22" t="str">
        <f t="shared" si="0"/>
        <v>06363391001</v>
      </c>
      <c r="C22" t="s">
        <v>15</v>
      </c>
      <c r="D22" t="s">
        <v>72</v>
      </c>
      <c r="E22" t="s">
        <v>24</v>
      </c>
      <c r="F22" s="1" t="s">
        <v>73</v>
      </c>
      <c r="G22" t="s">
        <v>74</v>
      </c>
      <c r="H22">
        <v>15000</v>
      </c>
      <c r="I22" s="2">
        <v>42524</v>
      </c>
      <c r="J22" s="2">
        <v>42675</v>
      </c>
      <c r="K22">
        <v>6240</v>
      </c>
    </row>
    <row r="23" spans="1:11" x14ac:dyDescent="0.25">
      <c r="A23" t="str">
        <f>"ZA31A3A4CB"</f>
        <v>ZA31A3A4CB</v>
      </c>
      <c r="B23" t="str">
        <f t="shared" si="0"/>
        <v>06363391001</v>
      </c>
      <c r="C23" t="s">
        <v>15</v>
      </c>
      <c r="D23" t="s">
        <v>75</v>
      </c>
      <c r="E23" t="s">
        <v>24</v>
      </c>
      <c r="F23" s="1" t="s">
        <v>76</v>
      </c>
      <c r="G23" t="s">
        <v>77</v>
      </c>
      <c r="H23">
        <v>626.95000000000005</v>
      </c>
      <c r="I23" s="2">
        <v>42530</v>
      </c>
      <c r="J23" s="2">
        <v>42530</v>
      </c>
      <c r="K23">
        <v>626.95000000000005</v>
      </c>
    </row>
    <row r="24" spans="1:11" x14ac:dyDescent="0.25">
      <c r="A24" t="str">
        <f>"Z971829EE6"</f>
        <v>Z971829EE6</v>
      </c>
      <c r="B24" t="str">
        <f t="shared" si="0"/>
        <v>06363391001</v>
      </c>
      <c r="C24" t="s">
        <v>15</v>
      </c>
      <c r="D24" t="s">
        <v>78</v>
      </c>
      <c r="E24" t="s">
        <v>24</v>
      </c>
      <c r="F24" s="1" t="s">
        <v>79</v>
      </c>
      <c r="G24" t="s">
        <v>80</v>
      </c>
      <c r="H24">
        <v>6660.64</v>
      </c>
      <c r="I24" s="2">
        <v>42464</v>
      </c>
      <c r="J24" s="2">
        <v>42475</v>
      </c>
      <c r="K24">
        <v>6660.64</v>
      </c>
    </row>
    <row r="25" spans="1:11" x14ac:dyDescent="0.25">
      <c r="A25" t="str">
        <f>"Z981A17EBA"</f>
        <v>Z981A17EBA</v>
      </c>
      <c r="B25" t="str">
        <f t="shared" si="0"/>
        <v>06363391001</v>
      </c>
      <c r="C25" t="s">
        <v>15</v>
      </c>
      <c r="D25" t="s">
        <v>81</v>
      </c>
      <c r="E25" t="s">
        <v>24</v>
      </c>
      <c r="F25" s="1" t="s">
        <v>82</v>
      </c>
      <c r="G25" t="s">
        <v>83</v>
      </c>
      <c r="H25">
        <v>1700</v>
      </c>
      <c r="I25" s="2">
        <v>42521</v>
      </c>
      <c r="J25" s="2">
        <v>42552</v>
      </c>
      <c r="K25">
        <v>1700</v>
      </c>
    </row>
    <row r="26" spans="1:11" x14ac:dyDescent="0.25">
      <c r="A26" t="str">
        <f>"Z2D1991D0E"</f>
        <v>Z2D1991D0E</v>
      </c>
      <c r="B26" t="str">
        <f t="shared" si="0"/>
        <v>06363391001</v>
      </c>
      <c r="C26" t="s">
        <v>15</v>
      </c>
      <c r="D26" t="s">
        <v>84</v>
      </c>
      <c r="E26" t="s">
        <v>24</v>
      </c>
      <c r="F26" s="1" t="s">
        <v>85</v>
      </c>
      <c r="G26" t="s">
        <v>86</v>
      </c>
      <c r="H26">
        <v>0</v>
      </c>
      <c r="I26" s="2">
        <v>42480</v>
      </c>
      <c r="J26" s="2">
        <v>43100</v>
      </c>
      <c r="K26">
        <v>53719.68</v>
      </c>
    </row>
    <row r="27" spans="1:11" x14ac:dyDescent="0.25">
      <c r="A27" t="str">
        <f>"Z9619BAAE5"</f>
        <v>Z9619BAAE5</v>
      </c>
      <c r="B27" t="str">
        <f t="shared" si="0"/>
        <v>06363391001</v>
      </c>
      <c r="C27" t="s">
        <v>15</v>
      </c>
      <c r="D27" t="s">
        <v>87</v>
      </c>
      <c r="E27" t="s">
        <v>49</v>
      </c>
      <c r="F27" s="1" t="s">
        <v>88</v>
      </c>
      <c r="G27" t="s">
        <v>89</v>
      </c>
      <c r="H27">
        <v>539.79999999999995</v>
      </c>
      <c r="I27" s="2">
        <v>42558</v>
      </c>
      <c r="J27" s="2">
        <v>42588</v>
      </c>
      <c r="K27">
        <v>539.79999999999995</v>
      </c>
    </row>
    <row r="28" spans="1:11" x14ac:dyDescent="0.25">
      <c r="A28" t="str">
        <f>"Z111A74239"</f>
        <v>Z111A74239</v>
      </c>
      <c r="B28" t="str">
        <f t="shared" si="0"/>
        <v>06363391001</v>
      </c>
      <c r="C28" t="s">
        <v>15</v>
      </c>
      <c r="D28" t="s">
        <v>90</v>
      </c>
      <c r="E28" t="s">
        <v>49</v>
      </c>
      <c r="F28" s="1" t="s">
        <v>91</v>
      </c>
      <c r="G28" t="s">
        <v>92</v>
      </c>
      <c r="H28">
        <v>1475</v>
      </c>
      <c r="I28" s="2">
        <v>42572</v>
      </c>
      <c r="J28" s="2">
        <v>42602</v>
      </c>
      <c r="K28">
        <v>1475</v>
      </c>
    </row>
    <row r="29" spans="1:11" x14ac:dyDescent="0.25">
      <c r="A29" t="str">
        <f>"6717896726"</f>
        <v>6717896726</v>
      </c>
      <c r="B29" t="str">
        <f t="shared" si="0"/>
        <v>06363391001</v>
      </c>
      <c r="C29" t="s">
        <v>15</v>
      </c>
      <c r="D29" t="s">
        <v>93</v>
      </c>
      <c r="E29" t="s">
        <v>17</v>
      </c>
      <c r="F29" s="1" t="s">
        <v>94</v>
      </c>
      <c r="G29" t="s">
        <v>95</v>
      </c>
      <c r="H29">
        <v>599936.4</v>
      </c>
      <c r="I29" s="2">
        <v>42530</v>
      </c>
      <c r="J29" s="2">
        <v>42735</v>
      </c>
      <c r="K29">
        <v>513233.82</v>
      </c>
    </row>
    <row r="30" spans="1:11" x14ac:dyDescent="0.25">
      <c r="A30" t="str">
        <f>"ZC518B69B5"</f>
        <v>ZC518B69B5</v>
      </c>
      <c r="B30" t="str">
        <f t="shared" si="0"/>
        <v>06363391001</v>
      </c>
      <c r="C30" t="s">
        <v>15</v>
      </c>
      <c r="D30" t="s">
        <v>96</v>
      </c>
      <c r="E30" t="s">
        <v>24</v>
      </c>
      <c r="F30" s="1" t="s">
        <v>97</v>
      </c>
      <c r="G30" t="s">
        <v>98</v>
      </c>
      <c r="H30">
        <v>11600</v>
      </c>
      <c r="I30" s="2">
        <v>42530</v>
      </c>
      <c r="J30" s="2">
        <v>42591</v>
      </c>
      <c r="K30">
        <v>11600</v>
      </c>
    </row>
    <row r="31" spans="1:11" x14ac:dyDescent="0.25">
      <c r="A31" t="str">
        <f>"Z351AA18A6"</f>
        <v>Z351AA18A6</v>
      </c>
      <c r="B31" t="str">
        <f t="shared" si="0"/>
        <v>06363391001</v>
      </c>
      <c r="C31" t="s">
        <v>15</v>
      </c>
      <c r="D31" t="s">
        <v>99</v>
      </c>
      <c r="E31" t="s">
        <v>24</v>
      </c>
      <c r="F31" s="1" t="s">
        <v>100</v>
      </c>
      <c r="G31" t="s">
        <v>101</v>
      </c>
      <c r="H31">
        <v>1661.8</v>
      </c>
      <c r="I31" s="2">
        <v>42565</v>
      </c>
      <c r="J31" s="2">
        <v>42565</v>
      </c>
      <c r="K31">
        <v>1661.8</v>
      </c>
    </row>
    <row r="32" spans="1:11" x14ac:dyDescent="0.25">
      <c r="A32" t="str">
        <f>"Z6E1AF0149"</f>
        <v>Z6E1AF0149</v>
      </c>
      <c r="B32" t="str">
        <f t="shared" si="0"/>
        <v>06363391001</v>
      </c>
      <c r="C32" t="s">
        <v>15</v>
      </c>
      <c r="D32" t="s">
        <v>102</v>
      </c>
      <c r="E32" t="s">
        <v>24</v>
      </c>
      <c r="F32" s="1" t="s">
        <v>103</v>
      </c>
      <c r="G32" t="s">
        <v>104</v>
      </c>
      <c r="H32">
        <v>1000</v>
      </c>
      <c r="I32" s="2">
        <v>42615</v>
      </c>
      <c r="J32" s="2">
        <v>42618</v>
      </c>
      <c r="K32">
        <v>1000</v>
      </c>
    </row>
    <row r="33" spans="1:11" x14ac:dyDescent="0.25">
      <c r="A33" t="str">
        <f>"Z881ABF304"</f>
        <v>Z881ABF304</v>
      </c>
      <c r="B33" t="str">
        <f t="shared" si="0"/>
        <v>06363391001</v>
      </c>
      <c r="C33" t="s">
        <v>15</v>
      </c>
      <c r="D33" t="s">
        <v>105</v>
      </c>
      <c r="E33" t="s">
        <v>24</v>
      </c>
      <c r="F33" s="1" t="s">
        <v>106</v>
      </c>
      <c r="G33" t="s">
        <v>107</v>
      </c>
      <c r="H33">
        <v>300</v>
      </c>
      <c r="I33" s="2">
        <v>42579</v>
      </c>
      <c r="J33" s="2">
        <v>42579</v>
      </c>
      <c r="K33">
        <v>300</v>
      </c>
    </row>
    <row r="34" spans="1:11" x14ac:dyDescent="0.25">
      <c r="A34" t="str">
        <f>"Z731A980B8"</f>
        <v>Z731A980B8</v>
      </c>
      <c r="B34" t="str">
        <f t="shared" si="0"/>
        <v>06363391001</v>
      </c>
      <c r="C34" t="s">
        <v>15</v>
      </c>
      <c r="D34" t="s">
        <v>108</v>
      </c>
      <c r="E34" t="s">
        <v>24</v>
      </c>
      <c r="F34" s="1" t="s">
        <v>109</v>
      </c>
      <c r="G34" t="s">
        <v>110</v>
      </c>
      <c r="H34">
        <v>253.99</v>
      </c>
      <c r="I34" s="2">
        <v>42565</v>
      </c>
      <c r="J34" s="2">
        <v>42580</v>
      </c>
      <c r="K34">
        <v>253.99</v>
      </c>
    </row>
    <row r="35" spans="1:11" x14ac:dyDescent="0.25">
      <c r="A35" t="str">
        <f>"Z0C191C763"</f>
        <v>Z0C191C763</v>
      </c>
      <c r="B35" t="str">
        <f t="shared" ref="B35:B66" si="1">"06363391001"</f>
        <v>06363391001</v>
      </c>
      <c r="C35" t="s">
        <v>15</v>
      </c>
      <c r="D35" t="s">
        <v>111</v>
      </c>
      <c r="E35" t="s">
        <v>24</v>
      </c>
      <c r="F35" s="1" t="s">
        <v>112</v>
      </c>
      <c r="G35" t="s">
        <v>41</v>
      </c>
      <c r="H35">
        <v>18990</v>
      </c>
      <c r="I35" s="2">
        <v>42552</v>
      </c>
      <c r="J35" s="2">
        <v>42628</v>
      </c>
      <c r="K35">
        <v>18990</v>
      </c>
    </row>
    <row r="36" spans="1:11" x14ac:dyDescent="0.25">
      <c r="A36" t="str">
        <f>"ZDF1B2A1DA"</f>
        <v>ZDF1B2A1DA</v>
      </c>
      <c r="B36" t="str">
        <f t="shared" si="1"/>
        <v>06363391001</v>
      </c>
      <c r="C36" t="s">
        <v>15</v>
      </c>
      <c r="D36" t="s">
        <v>113</v>
      </c>
      <c r="E36" t="s">
        <v>24</v>
      </c>
      <c r="F36" s="1" t="s">
        <v>114</v>
      </c>
      <c r="G36" t="s">
        <v>115</v>
      </c>
      <c r="H36">
        <v>2500</v>
      </c>
      <c r="I36" s="2">
        <v>42634</v>
      </c>
      <c r="J36" s="2">
        <v>42640</v>
      </c>
      <c r="K36">
        <v>2500</v>
      </c>
    </row>
    <row r="37" spans="1:11" x14ac:dyDescent="0.25">
      <c r="A37" t="str">
        <f>"Z281ABD72E"</f>
        <v>Z281ABD72E</v>
      </c>
      <c r="B37" t="str">
        <f t="shared" si="1"/>
        <v>06363391001</v>
      </c>
      <c r="C37" t="s">
        <v>15</v>
      </c>
      <c r="D37" t="s">
        <v>116</v>
      </c>
      <c r="E37" t="s">
        <v>24</v>
      </c>
      <c r="F37" s="1" t="s">
        <v>117</v>
      </c>
      <c r="G37" t="s">
        <v>118</v>
      </c>
      <c r="H37">
        <v>250</v>
      </c>
      <c r="I37" s="2">
        <v>42576</v>
      </c>
      <c r="J37" s="2">
        <v>42580</v>
      </c>
      <c r="K37">
        <v>250</v>
      </c>
    </row>
    <row r="38" spans="1:11" x14ac:dyDescent="0.25">
      <c r="A38" t="str">
        <f>"Z641AC8826"</f>
        <v>Z641AC8826</v>
      </c>
      <c r="B38" t="str">
        <f t="shared" si="1"/>
        <v>06363391001</v>
      </c>
      <c r="C38" t="s">
        <v>15</v>
      </c>
      <c r="D38" t="s">
        <v>119</v>
      </c>
      <c r="E38" t="s">
        <v>24</v>
      </c>
      <c r="F38" s="1" t="s">
        <v>120</v>
      </c>
      <c r="G38" t="s">
        <v>74</v>
      </c>
      <c r="H38">
        <v>1650</v>
      </c>
      <c r="I38" s="2">
        <v>42580</v>
      </c>
      <c r="J38" s="2">
        <v>42592</v>
      </c>
      <c r="K38">
        <v>1650</v>
      </c>
    </row>
    <row r="39" spans="1:11" x14ac:dyDescent="0.25">
      <c r="A39" t="str">
        <f>"Z871ABD74B"</f>
        <v>Z871ABD74B</v>
      </c>
      <c r="B39" t="str">
        <f t="shared" si="1"/>
        <v>06363391001</v>
      </c>
      <c r="C39" t="s">
        <v>15</v>
      </c>
      <c r="D39" t="s">
        <v>121</v>
      </c>
      <c r="E39" t="s">
        <v>24</v>
      </c>
      <c r="F39" s="1" t="s">
        <v>122</v>
      </c>
      <c r="G39" t="s">
        <v>123</v>
      </c>
      <c r="H39">
        <v>3600</v>
      </c>
      <c r="I39" s="2">
        <v>42370</v>
      </c>
      <c r="J39" s="2">
        <v>42735</v>
      </c>
      <c r="K39">
        <v>3600</v>
      </c>
    </row>
    <row r="40" spans="1:11" x14ac:dyDescent="0.25">
      <c r="A40" t="str">
        <f>"ZBF1A91F8C"</f>
        <v>ZBF1A91F8C</v>
      </c>
      <c r="B40" t="str">
        <f t="shared" si="1"/>
        <v>06363391001</v>
      </c>
      <c r="C40" t="s">
        <v>15</v>
      </c>
      <c r="D40" t="s">
        <v>124</v>
      </c>
      <c r="E40" t="s">
        <v>24</v>
      </c>
      <c r="F40" s="1" t="s">
        <v>125</v>
      </c>
      <c r="G40" t="s">
        <v>126</v>
      </c>
      <c r="H40">
        <v>462</v>
      </c>
      <c r="I40" s="2">
        <v>42565</v>
      </c>
      <c r="J40" s="2">
        <v>42595</v>
      </c>
      <c r="K40">
        <v>462</v>
      </c>
    </row>
    <row r="41" spans="1:11" x14ac:dyDescent="0.25">
      <c r="A41" t="str">
        <f>"ZA418B0797"</f>
        <v>ZA418B0797</v>
      </c>
      <c r="B41" t="str">
        <f t="shared" si="1"/>
        <v>06363391001</v>
      </c>
      <c r="C41" t="s">
        <v>15</v>
      </c>
      <c r="D41" t="s">
        <v>127</v>
      </c>
      <c r="E41" t="s">
        <v>24</v>
      </c>
      <c r="F41" s="1" t="s">
        <v>128</v>
      </c>
      <c r="G41" t="s">
        <v>129</v>
      </c>
      <c r="H41">
        <v>23000</v>
      </c>
      <c r="I41" s="2">
        <v>42618</v>
      </c>
      <c r="J41" s="2">
        <v>42643</v>
      </c>
      <c r="K41">
        <v>0</v>
      </c>
    </row>
    <row r="42" spans="1:11" x14ac:dyDescent="0.25">
      <c r="A42" t="str">
        <f>"Z1E1A29B84"</f>
        <v>Z1E1A29B84</v>
      </c>
      <c r="B42" t="str">
        <f t="shared" si="1"/>
        <v>06363391001</v>
      </c>
      <c r="C42" t="s">
        <v>15</v>
      </c>
      <c r="D42" t="s">
        <v>130</v>
      </c>
      <c r="E42" t="s">
        <v>24</v>
      </c>
      <c r="F42" s="1" t="s">
        <v>131</v>
      </c>
      <c r="G42" t="s">
        <v>132</v>
      </c>
      <c r="H42">
        <v>1450</v>
      </c>
      <c r="I42" s="2">
        <v>42534</v>
      </c>
      <c r="J42" s="2">
        <v>42585</v>
      </c>
      <c r="K42">
        <v>1450</v>
      </c>
    </row>
    <row r="43" spans="1:11" x14ac:dyDescent="0.25">
      <c r="A43" t="str">
        <f>"Z9E1B0D915"</f>
        <v>Z9E1B0D915</v>
      </c>
      <c r="B43" t="str">
        <f t="shared" si="1"/>
        <v>06363391001</v>
      </c>
      <c r="C43" t="s">
        <v>15</v>
      </c>
      <c r="D43" t="s">
        <v>133</v>
      </c>
      <c r="E43" t="s">
        <v>24</v>
      </c>
      <c r="F43" s="1" t="s">
        <v>40</v>
      </c>
      <c r="G43" t="s">
        <v>41</v>
      </c>
      <c r="H43">
        <v>1800</v>
      </c>
      <c r="I43" s="2">
        <v>42619</v>
      </c>
      <c r="J43" s="2">
        <v>42626</v>
      </c>
      <c r="K43">
        <v>1800</v>
      </c>
    </row>
    <row r="44" spans="1:11" x14ac:dyDescent="0.25">
      <c r="A44" t="str">
        <f>"ZE31B75306"</f>
        <v>ZE31B75306</v>
      </c>
      <c r="B44" t="str">
        <f t="shared" si="1"/>
        <v>06363391001</v>
      </c>
      <c r="C44" t="s">
        <v>15</v>
      </c>
      <c r="D44" t="s">
        <v>134</v>
      </c>
      <c r="E44" t="s">
        <v>24</v>
      </c>
      <c r="F44" s="1" t="s">
        <v>135</v>
      </c>
      <c r="G44" t="s">
        <v>136</v>
      </c>
      <c r="H44">
        <v>827.2</v>
      </c>
      <c r="I44" s="2">
        <v>42653</v>
      </c>
      <c r="J44" s="2">
        <v>42656</v>
      </c>
      <c r="K44">
        <v>827.2</v>
      </c>
    </row>
    <row r="45" spans="1:11" x14ac:dyDescent="0.25">
      <c r="A45" t="str">
        <f>"69049229E2"</f>
        <v>69049229E2</v>
      </c>
      <c r="B45" t="str">
        <f t="shared" si="1"/>
        <v>06363391001</v>
      </c>
      <c r="C45" t="s">
        <v>15</v>
      </c>
      <c r="D45" t="s">
        <v>137</v>
      </c>
      <c r="E45" t="s">
        <v>17</v>
      </c>
      <c r="F45" s="1" t="s">
        <v>43</v>
      </c>
      <c r="G45" t="s">
        <v>44</v>
      </c>
      <c r="H45">
        <v>0</v>
      </c>
      <c r="I45" s="2">
        <v>42767</v>
      </c>
      <c r="J45" s="2">
        <v>43131</v>
      </c>
      <c r="K45">
        <v>108953.45</v>
      </c>
    </row>
    <row r="46" spans="1:11" x14ac:dyDescent="0.25">
      <c r="A46" t="str">
        <f>"ZAC1BBE691"</f>
        <v>ZAC1BBE691</v>
      </c>
      <c r="B46" t="str">
        <f t="shared" si="1"/>
        <v>06363391001</v>
      </c>
      <c r="C46" t="s">
        <v>15</v>
      </c>
      <c r="D46" t="s">
        <v>138</v>
      </c>
      <c r="E46" t="s">
        <v>17</v>
      </c>
      <c r="F46" s="1" t="s">
        <v>139</v>
      </c>
      <c r="G46" t="s">
        <v>140</v>
      </c>
      <c r="H46">
        <v>10675.79</v>
      </c>
      <c r="I46" s="2">
        <v>42670</v>
      </c>
      <c r="J46" s="2">
        <v>42704</v>
      </c>
      <c r="K46">
        <v>10675.79</v>
      </c>
    </row>
    <row r="47" spans="1:11" x14ac:dyDescent="0.25">
      <c r="A47" t="str">
        <f>"Z8D1BBE709"</f>
        <v>Z8D1BBE709</v>
      </c>
      <c r="B47" t="str">
        <f t="shared" si="1"/>
        <v>06363391001</v>
      </c>
      <c r="C47" t="s">
        <v>15</v>
      </c>
      <c r="D47" t="s">
        <v>141</v>
      </c>
      <c r="E47" t="s">
        <v>17</v>
      </c>
      <c r="F47" s="1" t="s">
        <v>139</v>
      </c>
      <c r="G47" t="s">
        <v>140</v>
      </c>
      <c r="H47">
        <v>7235.1</v>
      </c>
      <c r="I47" s="2">
        <v>42670</v>
      </c>
      <c r="J47" s="2">
        <v>42713</v>
      </c>
      <c r="K47">
        <v>7235.09</v>
      </c>
    </row>
    <row r="48" spans="1:11" x14ac:dyDescent="0.25">
      <c r="A48" t="str">
        <f>"68332597B5"</f>
        <v>68332597B5</v>
      </c>
      <c r="B48" t="str">
        <f t="shared" si="1"/>
        <v>06363391001</v>
      </c>
      <c r="C48" t="s">
        <v>15</v>
      </c>
      <c r="D48" t="s">
        <v>142</v>
      </c>
      <c r="E48" t="s">
        <v>17</v>
      </c>
      <c r="F48" s="1" t="s">
        <v>143</v>
      </c>
      <c r="G48" t="s">
        <v>144</v>
      </c>
      <c r="H48">
        <v>0</v>
      </c>
      <c r="I48" s="2">
        <v>42705</v>
      </c>
      <c r="J48" s="2">
        <v>43069</v>
      </c>
      <c r="K48">
        <v>129175.67</v>
      </c>
    </row>
    <row r="49" spans="1:11" x14ac:dyDescent="0.25">
      <c r="A49" t="str">
        <f>"Z1F1B55B2E"</f>
        <v>Z1F1B55B2E</v>
      </c>
      <c r="B49" t="str">
        <f t="shared" si="1"/>
        <v>06363391001</v>
      </c>
      <c r="C49" t="s">
        <v>15</v>
      </c>
      <c r="D49" t="s">
        <v>145</v>
      </c>
      <c r="E49" t="s">
        <v>24</v>
      </c>
      <c r="F49" s="1" t="s">
        <v>146</v>
      </c>
      <c r="G49" t="s">
        <v>147</v>
      </c>
      <c r="H49">
        <v>190</v>
      </c>
      <c r="I49" s="2">
        <v>42640</v>
      </c>
      <c r="J49" s="2">
        <v>42649</v>
      </c>
      <c r="K49">
        <v>190</v>
      </c>
    </row>
    <row r="50" spans="1:11" x14ac:dyDescent="0.25">
      <c r="A50" t="str">
        <f>"ZC61B7BFE2"</f>
        <v>ZC61B7BFE2</v>
      </c>
      <c r="B50" t="str">
        <f t="shared" si="1"/>
        <v>06363391001</v>
      </c>
      <c r="C50" t="s">
        <v>15</v>
      </c>
      <c r="D50" t="s">
        <v>148</v>
      </c>
      <c r="E50" t="s">
        <v>24</v>
      </c>
      <c r="F50" s="1" t="s">
        <v>149</v>
      </c>
      <c r="G50" t="s">
        <v>150</v>
      </c>
      <c r="H50">
        <v>380</v>
      </c>
      <c r="I50" s="2">
        <v>42653</v>
      </c>
      <c r="J50" s="2">
        <v>42660</v>
      </c>
      <c r="K50">
        <v>380</v>
      </c>
    </row>
    <row r="51" spans="1:11" x14ac:dyDescent="0.25">
      <c r="A51" t="str">
        <f>"Z7A1B54891"</f>
        <v>Z7A1B54891</v>
      </c>
      <c r="B51" t="str">
        <f t="shared" si="1"/>
        <v>06363391001</v>
      </c>
      <c r="C51" t="s">
        <v>15</v>
      </c>
      <c r="D51" t="s">
        <v>151</v>
      </c>
      <c r="E51" t="s">
        <v>24</v>
      </c>
      <c r="F51" s="1" t="s">
        <v>152</v>
      </c>
      <c r="G51" t="s">
        <v>153</v>
      </c>
      <c r="H51">
        <v>958.5</v>
      </c>
      <c r="I51" s="2">
        <v>42642</v>
      </c>
      <c r="J51" s="2">
        <v>42660</v>
      </c>
      <c r="K51">
        <v>958.49</v>
      </c>
    </row>
    <row r="52" spans="1:11" x14ac:dyDescent="0.25">
      <c r="A52" t="str">
        <f>"Z6E1A3F793"</f>
        <v>Z6E1A3F793</v>
      </c>
      <c r="B52" t="str">
        <f t="shared" si="1"/>
        <v>06363391001</v>
      </c>
      <c r="C52" t="s">
        <v>15</v>
      </c>
      <c r="D52" t="s">
        <v>154</v>
      </c>
      <c r="E52" t="s">
        <v>24</v>
      </c>
      <c r="F52" s="1" t="s">
        <v>155</v>
      </c>
      <c r="G52" t="s">
        <v>156</v>
      </c>
      <c r="H52">
        <v>945</v>
      </c>
      <c r="I52" s="2">
        <v>42532</v>
      </c>
      <c r="J52" s="2">
        <v>42643</v>
      </c>
      <c r="K52">
        <v>945</v>
      </c>
    </row>
    <row r="53" spans="1:11" x14ac:dyDescent="0.25">
      <c r="A53" t="str">
        <f>"ZEF1B8496A"</f>
        <v>ZEF1B8496A</v>
      </c>
      <c r="B53" t="str">
        <f t="shared" si="1"/>
        <v>06363391001</v>
      </c>
      <c r="C53" t="s">
        <v>15</v>
      </c>
      <c r="D53" t="s">
        <v>157</v>
      </c>
      <c r="E53" t="s">
        <v>24</v>
      </c>
      <c r="F53" s="1" t="s">
        <v>158</v>
      </c>
      <c r="G53" t="s">
        <v>159</v>
      </c>
      <c r="H53">
        <v>841.47</v>
      </c>
      <c r="I53" s="2">
        <v>42661</v>
      </c>
      <c r="J53" s="2">
        <v>42671</v>
      </c>
      <c r="K53">
        <v>841.47</v>
      </c>
    </row>
    <row r="54" spans="1:11" x14ac:dyDescent="0.25">
      <c r="A54" t="str">
        <f>"638759387D"</f>
        <v>638759387D</v>
      </c>
      <c r="B54" t="str">
        <f t="shared" si="1"/>
        <v>06363391001</v>
      </c>
      <c r="C54" t="s">
        <v>15</v>
      </c>
      <c r="D54" t="s">
        <v>160</v>
      </c>
      <c r="E54" t="s">
        <v>49</v>
      </c>
      <c r="F54" s="1" t="s">
        <v>161</v>
      </c>
      <c r="G54" t="s">
        <v>162</v>
      </c>
      <c r="H54">
        <v>119747.6</v>
      </c>
      <c r="I54" s="2">
        <v>42632</v>
      </c>
      <c r="J54" s="2">
        <v>42692</v>
      </c>
      <c r="K54">
        <v>119747.6</v>
      </c>
    </row>
    <row r="55" spans="1:11" x14ac:dyDescent="0.25">
      <c r="A55" t="str">
        <f>"ZE01C19FAD"</f>
        <v>ZE01C19FAD</v>
      </c>
      <c r="B55" t="str">
        <f t="shared" si="1"/>
        <v>06363391001</v>
      </c>
      <c r="C55" t="s">
        <v>15</v>
      </c>
      <c r="D55" t="s">
        <v>163</v>
      </c>
      <c r="E55" t="s">
        <v>24</v>
      </c>
      <c r="F55" s="1" t="s">
        <v>164</v>
      </c>
      <c r="G55" t="s">
        <v>165</v>
      </c>
      <c r="H55">
        <v>953.4</v>
      </c>
      <c r="I55" s="2">
        <v>42692</v>
      </c>
      <c r="J55" s="2">
        <v>42725</v>
      </c>
      <c r="K55">
        <v>953.4</v>
      </c>
    </row>
    <row r="56" spans="1:11" x14ac:dyDescent="0.25">
      <c r="A56" t="str">
        <f>"ZC71C4DB51"</f>
        <v>ZC71C4DB51</v>
      </c>
      <c r="B56" t="str">
        <f t="shared" si="1"/>
        <v>06363391001</v>
      </c>
      <c r="C56" t="s">
        <v>15</v>
      </c>
      <c r="D56" t="s">
        <v>166</v>
      </c>
      <c r="E56" t="s">
        <v>24</v>
      </c>
      <c r="F56" s="1" t="s">
        <v>167</v>
      </c>
      <c r="G56" t="s">
        <v>168</v>
      </c>
      <c r="H56">
        <v>425.04</v>
      </c>
      <c r="I56" s="2">
        <v>42705</v>
      </c>
      <c r="J56" s="2">
        <v>42766</v>
      </c>
      <c r="K56">
        <v>425.03</v>
      </c>
    </row>
    <row r="57" spans="1:11" x14ac:dyDescent="0.25">
      <c r="A57" t="str">
        <f>"Z8A1BEC499"</f>
        <v>Z8A1BEC499</v>
      </c>
      <c r="B57" t="str">
        <f t="shared" si="1"/>
        <v>06363391001</v>
      </c>
      <c r="C57" t="s">
        <v>15</v>
      </c>
      <c r="D57" t="s">
        <v>169</v>
      </c>
      <c r="E57" t="s">
        <v>24</v>
      </c>
      <c r="F57" s="1" t="s">
        <v>40</v>
      </c>
      <c r="G57" t="s">
        <v>41</v>
      </c>
      <c r="H57">
        <v>1900</v>
      </c>
      <c r="I57" s="2">
        <v>42688</v>
      </c>
      <c r="J57" s="2">
        <v>42699</v>
      </c>
      <c r="K57">
        <v>1900</v>
      </c>
    </row>
    <row r="58" spans="1:11" x14ac:dyDescent="0.25">
      <c r="A58" t="str">
        <f>"Z981C3BE14"</f>
        <v>Z981C3BE14</v>
      </c>
      <c r="B58" t="str">
        <f t="shared" si="1"/>
        <v>06363391001</v>
      </c>
      <c r="C58" t="s">
        <v>15</v>
      </c>
      <c r="D58" t="s">
        <v>170</v>
      </c>
      <c r="E58" t="s">
        <v>24</v>
      </c>
      <c r="F58" s="1" t="s">
        <v>171</v>
      </c>
      <c r="G58" t="s">
        <v>172</v>
      </c>
      <c r="H58">
        <v>2000</v>
      </c>
      <c r="I58" s="2">
        <v>42709</v>
      </c>
      <c r="J58" s="2">
        <v>42735</v>
      </c>
      <c r="K58">
        <v>1400</v>
      </c>
    </row>
    <row r="59" spans="1:11" x14ac:dyDescent="0.25">
      <c r="A59" t="str">
        <f>"Z761B261B7"</f>
        <v>Z761B261B7</v>
      </c>
      <c r="B59" t="str">
        <f t="shared" si="1"/>
        <v>06363391001</v>
      </c>
      <c r="C59" t="s">
        <v>15</v>
      </c>
      <c r="D59" t="s">
        <v>173</v>
      </c>
      <c r="E59" t="s">
        <v>17</v>
      </c>
      <c r="F59" s="1" t="s">
        <v>174</v>
      </c>
      <c r="G59" t="s">
        <v>175</v>
      </c>
      <c r="H59">
        <v>3826.08</v>
      </c>
      <c r="I59" s="2">
        <v>42671</v>
      </c>
      <c r="J59" s="2">
        <v>44131</v>
      </c>
      <c r="K59">
        <v>1913.04</v>
      </c>
    </row>
    <row r="60" spans="1:11" x14ac:dyDescent="0.25">
      <c r="A60" t="str">
        <f>"Z531B5E6B2"</f>
        <v>Z531B5E6B2</v>
      </c>
      <c r="B60" t="str">
        <f t="shared" si="1"/>
        <v>06363391001</v>
      </c>
      <c r="C60" t="s">
        <v>15</v>
      </c>
      <c r="D60" t="s">
        <v>176</v>
      </c>
      <c r="E60" t="s">
        <v>24</v>
      </c>
      <c r="F60" s="1" t="s">
        <v>177</v>
      </c>
      <c r="G60" t="s">
        <v>61</v>
      </c>
      <c r="H60">
        <v>6000</v>
      </c>
      <c r="I60" s="2">
        <v>42695</v>
      </c>
      <c r="J60" s="2">
        <v>42735</v>
      </c>
      <c r="K60">
        <v>6000</v>
      </c>
    </row>
    <row r="61" spans="1:11" x14ac:dyDescent="0.25">
      <c r="A61" t="str">
        <f>"ZAE1BE1CD6"</f>
        <v>ZAE1BE1CD6</v>
      </c>
      <c r="B61" t="str">
        <f t="shared" si="1"/>
        <v>06363391001</v>
      </c>
      <c r="C61" t="s">
        <v>15</v>
      </c>
      <c r="D61" t="s">
        <v>178</v>
      </c>
      <c r="E61" t="s">
        <v>24</v>
      </c>
      <c r="F61" s="1" t="s">
        <v>179</v>
      </c>
      <c r="G61" t="s">
        <v>180</v>
      </c>
      <c r="H61">
        <v>609.5</v>
      </c>
      <c r="I61" s="2">
        <v>42711</v>
      </c>
      <c r="J61" s="2">
        <v>42735</v>
      </c>
      <c r="K61">
        <v>609.5</v>
      </c>
    </row>
    <row r="62" spans="1:11" x14ac:dyDescent="0.25">
      <c r="A62" t="str">
        <f>"ZC51B75F87"</f>
        <v>ZC51B75F87</v>
      </c>
      <c r="B62" t="str">
        <f t="shared" si="1"/>
        <v>06363391001</v>
      </c>
      <c r="C62" t="s">
        <v>15</v>
      </c>
      <c r="D62" t="s">
        <v>181</v>
      </c>
      <c r="E62" t="s">
        <v>17</v>
      </c>
      <c r="F62" s="1" t="s">
        <v>174</v>
      </c>
      <c r="G62" t="s">
        <v>175</v>
      </c>
      <c r="H62">
        <v>3826.08</v>
      </c>
      <c r="I62" s="2">
        <v>42692</v>
      </c>
      <c r="J62" s="2">
        <v>44152</v>
      </c>
      <c r="K62">
        <v>1913.04</v>
      </c>
    </row>
    <row r="63" spans="1:11" x14ac:dyDescent="0.25">
      <c r="A63" t="str">
        <f>"66927800C7"</f>
        <v>66927800C7</v>
      </c>
      <c r="B63" t="str">
        <f t="shared" si="1"/>
        <v>06363391001</v>
      </c>
      <c r="C63" t="s">
        <v>15</v>
      </c>
      <c r="D63" t="s">
        <v>182</v>
      </c>
      <c r="E63" t="s">
        <v>17</v>
      </c>
      <c r="F63" s="1" t="s">
        <v>183</v>
      </c>
      <c r="G63" t="s">
        <v>184</v>
      </c>
      <c r="H63">
        <v>520042.16</v>
      </c>
      <c r="I63" s="2">
        <v>42522</v>
      </c>
      <c r="J63" s="2">
        <v>43863</v>
      </c>
      <c r="K63">
        <v>194890.44</v>
      </c>
    </row>
    <row r="64" spans="1:11" x14ac:dyDescent="0.25">
      <c r="A64" t="str">
        <f>"Z381BDE776"</f>
        <v>Z381BDE776</v>
      </c>
      <c r="B64" t="str">
        <f t="shared" si="1"/>
        <v>06363391001</v>
      </c>
      <c r="C64" t="s">
        <v>15</v>
      </c>
      <c r="D64" t="s">
        <v>185</v>
      </c>
      <c r="E64" t="s">
        <v>24</v>
      </c>
      <c r="F64" s="1" t="s">
        <v>186</v>
      </c>
      <c r="G64" t="s">
        <v>187</v>
      </c>
      <c r="H64">
        <v>330.2</v>
      </c>
      <c r="I64" s="2">
        <v>42681</v>
      </c>
      <c r="J64" s="2">
        <v>42735</v>
      </c>
      <c r="K64">
        <v>330.2</v>
      </c>
    </row>
    <row r="65" spans="1:11" x14ac:dyDescent="0.25">
      <c r="A65" t="str">
        <f>"Z6D1C65608"</f>
        <v>Z6D1C65608</v>
      </c>
      <c r="B65" t="str">
        <f t="shared" si="1"/>
        <v>06363391001</v>
      </c>
      <c r="C65" t="s">
        <v>15</v>
      </c>
      <c r="D65" t="s">
        <v>188</v>
      </c>
      <c r="E65" t="s">
        <v>24</v>
      </c>
      <c r="F65" s="1" t="s">
        <v>189</v>
      </c>
      <c r="G65" t="s">
        <v>190</v>
      </c>
      <c r="H65">
        <v>145</v>
      </c>
      <c r="I65" s="2">
        <v>42711</v>
      </c>
      <c r="J65" s="2">
        <v>42735</v>
      </c>
      <c r="K65">
        <v>145</v>
      </c>
    </row>
    <row r="66" spans="1:11" x14ac:dyDescent="0.25">
      <c r="A66" t="str">
        <f>"Z9B1C4EAE9"</f>
        <v>Z9B1C4EAE9</v>
      </c>
      <c r="B66" t="str">
        <f t="shared" si="1"/>
        <v>06363391001</v>
      </c>
      <c r="C66" t="s">
        <v>15</v>
      </c>
      <c r="D66" t="s">
        <v>191</v>
      </c>
      <c r="E66" t="s">
        <v>24</v>
      </c>
      <c r="F66" s="1" t="s">
        <v>192</v>
      </c>
      <c r="G66" t="s">
        <v>193</v>
      </c>
      <c r="H66">
        <v>473.2</v>
      </c>
      <c r="I66" s="2">
        <v>42705</v>
      </c>
      <c r="J66" s="2">
        <v>42735</v>
      </c>
      <c r="K66">
        <v>473.18</v>
      </c>
    </row>
    <row r="67" spans="1:11" x14ac:dyDescent="0.25">
      <c r="A67" t="str">
        <f>"ZB61C60C90"</f>
        <v>ZB61C60C90</v>
      </c>
      <c r="B67" t="str">
        <f t="shared" ref="B67:B90" si="2">"06363391001"</f>
        <v>06363391001</v>
      </c>
      <c r="C67" t="s">
        <v>15</v>
      </c>
      <c r="D67" t="s">
        <v>194</v>
      </c>
      <c r="E67" t="s">
        <v>24</v>
      </c>
      <c r="F67" s="1" t="s">
        <v>195</v>
      </c>
      <c r="G67" t="s">
        <v>196</v>
      </c>
      <c r="H67">
        <v>520</v>
      </c>
      <c r="I67" s="2">
        <v>42710</v>
      </c>
      <c r="J67" s="2">
        <v>42744</v>
      </c>
      <c r="K67">
        <v>520</v>
      </c>
    </row>
    <row r="68" spans="1:11" x14ac:dyDescent="0.25">
      <c r="A68" t="str">
        <f>"Z6819541F0"</f>
        <v>Z6819541F0</v>
      </c>
      <c r="B68" t="str">
        <f t="shared" si="2"/>
        <v>06363391001</v>
      </c>
      <c r="C68" t="s">
        <v>15</v>
      </c>
      <c r="D68" t="s">
        <v>197</v>
      </c>
      <c r="E68" t="s">
        <v>17</v>
      </c>
      <c r="F68" s="1" t="s">
        <v>198</v>
      </c>
      <c r="G68" t="s">
        <v>199</v>
      </c>
      <c r="H68">
        <v>5417.5</v>
      </c>
      <c r="I68" s="2">
        <v>42531</v>
      </c>
      <c r="J68" s="2">
        <v>42735</v>
      </c>
      <c r="K68">
        <v>5390.41</v>
      </c>
    </row>
    <row r="69" spans="1:11" x14ac:dyDescent="0.25">
      <c r="A69" t="str">
        <f>"6887996A1B"</f>
        <v>6887996A1B</v>
      </c>
      <c r="B69" t="str">
        <f t="shared" si="2"/>
        <v>06363391001</v>
      </c>
      <c r="C69" t="s">
        <v>15</v>
      </c>
      <c r="D69" t="s">
        <v>200</v>
      </c>
      <c r="E69" t="s">
        <v>17</v>
      </c>
      <c r="F69" s="1" t="s">
        <v>201</v>
      </c>
      <c r="G69" t="s">
        <v>202</v>
      </c>
      <c r="H69">
        <v>53877.99</v>
      </c>
      <c r="I69" s="2">
        <v>42709</v>
      </c>
      <c r="J69" s="2">
        <v>43073</v>
      </c>
      <c r="K69">
        <v>37008.300000000003</v>
      </c>
    </row>
    <row r="70" spans="1:11" x14ac:dyDescent="0.25">
      <c r="A70" t="str">
        <f>"Z681AB9BF4"</f>
        <v>Z681AB9BF4</v>
      </c>
      <c r="B70" t="str">
        <f t="shared" si="2"/>
        <v>06363391001</v>
      </c>
      <c r="C70" t="s">
        <v>15</v>
      </c>
      <c r="D70" t="s">
        <v>203</v>
      </c>
      <c r="E70" t="s">
        <v>49</v>
      </c>
      <c r="F70" s="1" t="s">
        <v>204</v>
      </c>
      <c r="G70" t="s">
        <v>205</v>
      </c>
      <c r="H70">
        <v>2620</v>
      </c>
      <c r="I70" s="2">
        <v>42655</v>
      </c>
      <c r="J70" s="2">
        <v>43100</v>
      </c>
      <c r="K70">
        <v>2620</v>
      </c>
    </row>
    <row r="71" spans="1:11" x14ac:dyDescent="0.25">
      <c r="A71" t="str">
        <f>"ZB91AB9C37"</f>
        <v>ZB91AB9C37</v>
      </c>
      <c r="B71" t="str">
        <f t="shared" si="2"/>
        <v>06363391001</v>
      </c>
      <c r="C71" t="s">
        <v>15</v>
      </c>
      <c r="D71" t="s">
        <v>206</v>
      </c>
      <c r="E71" t="s">
        <v>49</v>
      </c>
      <c r="F71" s="1" t="s">
        <v>207</v>
      </c>
      <c r="G71" t="s">
        <v>208</v>
      </c>
      <c r="H71">
        <v>1610</v>
      </c>
      <c r="I71" s="2">
        <v>42686</v>
      </c>
      <c r="J71" s="2">
        <v>43100</v>
      </c>
      <c r="K71">
        <v>840</v>
      </c>
    </row>
    <row r="72" spans="1:11" x14ac:dyDescent="0.25">
      <c r="A72" t="str">
        <f>"ZD11C95638"</f>
        <v>ZD11C95638</v>
      </c>
      <c r="B72" t="str">
        <f t="shared" si="2"/>
        <v>06363391001</v>
      </c>
      <c r="C72" t="s">
        <v>15</v>
      </c>
      <c r="D72" t="s">
        <v>209</v>
      </c>
      <c r="E72" t="s">
        <v>17</v>
      </c>
      <c r="F72" s="1" t="s">
        <v>37</v>
      </c>
      <c r="G72" t="s">
        <v>38</v>
      </c>
      <c r="H72">
        <v>0</v>
      </c>
      <c r="I72" s="2">
        <v>42723</v>
      </c>
      <c r="J72" s="2">
        <v>42754</v>
      </c>
      <c r="K72">
        <v>3421.98</v>
      </c>
    </row>
    <row r="73" spans="1:11" x14ac:dyDescent="0.25">
      <c r="A73" t="str">
        <f>"ZE91CAEEAE"</f>
        <v>ZE91CAEEAE</v>
      </c>
      <c r="B73" t="str">
        <f t="shared" si="2"/>
        <v>06363391001</v>
      </c>
      <c r="C73" t="s">
        <v>15</v>
      </c>
      <c r="D73" t="s">
        <v>210</v>
      </c>
      <c r="E73" t="s">
        <v>24</v>
      </c>
      <c r="F73" s="1" t="s">
        <v>55</v>
      </c>
      <c r="G73" t="s">
        <v>26</v>
      </c>
      <c r="H73">
        <v>10500</v>
      </c>
      <c r="I73" s="2">
        <v>42727</v>
      </c>
      <c r="J73" s="2">
        <v>42734</v>
      </c>
      <c r="K73">
        <v>10500</v>
      </c>
    </row>
    <row r="74" spans="1:11" x14ac:dyDescent="0.25">
      <c r="A74" t="str">
        <f>"6843000E3A"</f>
        <v>6843000E3A</v>
      </c>
      <c r="B74" t="str">
        <f t="shared" si="2"/>
        <v>06363391001</v>
      </c>
      <c r="C74" t="s">
        <v>15</v>
      </c>
      <c r="D74" t="s">
        <v>211</v>
      </c>
      <c r="E74" t="s">
        <v>17</v>
      </c>
      <c r="F74" s="1" t="s">
        <v>94</v>
      </c>
      <c r="G74" t="s">
        <v>95</v>
      </c>
      <c r="H74">
        <v>799915.2</v>
      </c>
      <c r="I74" s="2">
        <v>42667</v>
      </c>
      <c r="J74" s="2">
        <v>42910</v>
      </c>
      <c r="K74">
        <v>642298.34</v>
      </c>
    </row>
    <row r="75" spans="1:11" x14ac:dyDescent="0.25">
      <c r="A75" t="str">
        <f>"ZA91C20878"</f>
        <v>ZA91C20878</v>
      </c>
      <c r="B75" t="str">
        <f t="shared" si="2"/>
        <v>06363391001</v>
      </c>
      <c r="C75" t="s">
        <v>15</v>
      </c>
      <c r="D75" t="s">
        <v>209</v>
      </c>
      <c r="E75" t="s">
        <v>17</v>
      </c>
      <c r="F75" s="1" t="s">
        <v>37</v>
      </c>
      <c r="G75" t="s">
        <v>38</v>
      </c>
      <c r="H75">
        <v>0</v>
      </c>
      <c r="I75" s="2">
        <v>42696</v>
      </c>
      <c r="J75" s="2">
        <v>42725</v>
      </c>
      <c r="K75">
        <v>2385.9699999999998</v>
      </c>
    </row>
    <row r="76" spans="1:11" x14ac:dyDescent="0.25">
      <c r="A76" t="str">
        <f>"ZE819161E3"</f>
        <v>ZE819161E3</v>
      </c>
      <c r="B76" t="str">
        <f t="shared" si="2"/>
        <v>06363391001</v>
      </c>
      <c r="C76" t="s">
        <v>15</v>
      </c>
      <c r="D76" t="s">
        <v>212</v>
      </c>
      <c r="E76" t="s">
        <v>24</v>
      </c>
      <c r="F76" s="1" t="s">
        <v>213</v>
      </c>
      <c r="G76" t="s">
        <v>214</v>
      </c>
      <c r="H76">
        <v>12274.78</v>
      </c>
      <c r="I76" s="2">
        <v>42516</v>
      </c>
      <c r="J76" s="2">
        <v>42612</v>
      </c>
      <c r="K76">
        <v>12274.78</v>
      </c>
    </row>
    <row r="77" spans="1:11" x14ac:dyDescent="0.25">
      <c r="A77" t="str">
        <f>"Z8C1ADE91D"</f>
        <v>Z8C1ADE91D</v>
      </c>
      <c r="B77" t="str">
        <f t="shared" si="2"/>
        <v>06363391001</v>
      </c>
      <c r="C77" t="s">
        <v>15</v>
      </c>
      <c r="D77" t="s">
        <v>215</v>
      </c>
      <c r="E77" t="s">
        <v>24</v>
      </c>
      <c r="F77" s="1" t="s">
        <v>216</v>
      </c>
      <c r="G77" t="s">
        <v>98</v>
      </c>
      <c r="H77">
        <v>4850</v>
      </c>
      <c r="I77" s="2">
        <v>42625</v>
      </c>
      <c r="J77" s="2">
        <v>42657</v>
      </c>
      <c r="K77">
        <v>4850</v>
      </c>
    </row>
    <row r="78" spans="1:11" x14ac:dyDescent="0.25">
      <c r="A78" t="str">
        <f>"Z671A869F9"</f>
        <v>Z671A869F9</v>
      </c>
      <c r="B78" t="str">
        <f t="shared" si="2"/>
        <v>06363391001</v>
      </c>
      <c r="C78" t="s">
        <v>15</v>
      </c>
      <c r="D78" t="s">
        <v>217</v>
      </c>
      <c r="E78" t="s">
        <v>24</v>
      </c>
      <c r="F78" s="1" t="s">
        <v>60</v>
      </c>
      <c r="G78" t="s">
        <v>61</v>
      </c>
      <c r="H78">
        <v>4660</v>
      </c>
      <c r="I78" s="2">
        <v>42585</v>
      </c>
      <c r="J78" s="2">
        <v>42658</v>
      </c>
      <c r="K78">
        <v>4660</v>
      </c>
    </row>
    <row r="79" spans="1:11" x14ac:dyDescent="0.25">
      <c r="A79" t="str">
        <f>"Z381C3480A"</f>
        <v>Z381C3480A</v>
      </c>
      <c r="B79" t="str">
        <f t="shared" si="2"/>
        <v>06363391001</v>
      </c>
      <c r="C79" t="s">
        <v>15</v>
      </c>
      <c r="D79" t="s">
        <v>218</v>
      </c>
      <c r="E79" t="s">
        <v>24</v>
      </c>
      <c r="F79" s="1" t="s">
        <v>31</v>
      </c>
      <c r="G79" t="s">
        <v>32</v>
      </c>
      <c r="H79">
        <v>1428</v>
      </c>
      <c r="I79" s="2">
        <v>42702</v>
      </c>
      <c r="J79" s="2">
        <v>43100</v>
      </c>
      <c r="K79">
        <v>1428</v>
      </c>
    </row>
    <row r="80" spans="1:11" x14ac:dyDescent="0.25">
      <c r="A80" t="str">
        <f>"Z0C1AB59FA"</f>
        <v>Z0C1AB59FA</v>
      </c>
      <c r="B80" t="str">
        <f t="shared" si="2"/>
        <v>06363391001</v>
      </c>
      <c r="C80" t="s">
        <v>15</v>
      </c>
      <c r="D80" t="s">
        <v>219</v>
      </c>
      <c r="E80" t="s">
        <v>24</v>
      </c>
      <c r="F80" s="1" t="s">
        <v>220</v>
      </c>
      <c r="G80" t="s">
        <v>221</v>
      </c>
      <c r="H80">
        <v>1000</v>
      </c>
      <c r="I80" s="2">
        <v>42579</v>
      </c>
      <c r="J80" s="2">
        <v>42579</v>
      </c>
      <c r="K80">
        <v>1000</v>
      </c>
    </row>
    <row r="81" spans="1:11" x14ac:dyDescent="0.25">
      <c r="A81" t="str">
        <f>"ZE11954137"</f>
        <v>ZE11954137</v>
      </c>
      <c r="B81" t="str">
        <f t="shared" si="2"/>
        <v>06363391001</v>
      </c>
      <c r="C81" t="s">
        <v>15</v>
      </c>
      <c r="D81" t="s">
        <v>222</v>
      </c>
      <c r="E81" t="s">
        <v>49</v>
      </c>
      <c r="F81" s="1" t="s">
        <v>223</v>
      </c>
      <c r="G81" t="s">
        <v>224</v>
      </c>
      <c r="H81">
        <v>3540</v>
      </c>
      <c r="I81" s="2">
        <v>42550</v>
      </c>
      <c r="J81" s="2">
        <v>42579</v>
      </c>
      <c r="K81">
        <v>3540</v>
      </c>
    </row>
    <row r="82" spans="1:11" x14ac:dyDescent="0.25">
      <c r="A82" t="str">
        <f>"Z121CC5B50"</f>
        <v>Z121CC5B50</v>
      </c>
      <c r="B82" t="str">
        <f t="shared" si="2"/>
        <v>06363391001</v>
      </c>
      <c r="C82" t="s">
        <v>15</v>
      </c>
      <c r="D82" t="s">
        <v>225</v>
      </c>
      <c r="E82" t="s">
        <v>17</v>
      </c>
      <c r="F82" s="1" t="s">
        <v>139</v>
      </c>
      <c r="G82" t="s">
        <v>140</v>
      </c>
      <c r="H82">
        <v>10695.79</v>
      </c>
      <c r="I82" s="2">
        <v>42734</v>
      </c>
      <c r="J82" s="2">
        <v>42766</v>
      </c>
      <c r="K82">
        <v>10695.78</v>
      </c>
    </row>
    <row r="83" spans="1:11" x14ac:dyDescent="0.25">
      <c r="A83" t="str">
        <f>"Z051CC59C5"</f>
        <v>Z051CC59C5</v>
      </c>
      <c r="B83" t="str">
        <f t="shared" si="2"/>
        <v>06363391001</v>
      </c>
      <c r="C83" t="s">
        <v>15</v>
      </c>
      <c r="D83" t="s">
        <v>226</v>
      </c>
      <c r="E83" t="s">
        <v>17</v>
      </c>
      <c r="F83" s="1" t="s">
        <v>139</v>
      </c>
      <c r="G83" t="s">
        <v>140</v>
      </c>
      <c r="H83">
        <v>7235.1</v>
      </c>
      <c r="I83" s="2">
        <v>42734</v>
      </c>
      <c r="J83" s="2">
        <v>42766</v>
      </c>
      <c r="K83">
        <v>7235.09</v>
      </c>
    </row>
    <row r="84" spans="1:11" x14ac:dyDescent="0.25">
      <c r="A84" t="str">
        <f>"Z671C3279B"</f>
        <v>Z671C3279B</v>
      </c>
      <c r="B84" t="str">
        <f t="shared" si="2"/>
        <v>06363391001</v>
      </c>
      <c r="C84" t="s">
        <v>15</v>
      </c>
      <c r="D84" t="s">
        <v>227</v>
      </c>
      <c r="E84" t="s">
        <v>24</v>
      </c>
      <c r="F84" s="1" t="s">
        <v>228</v>
      </c>
      <c r="G84" t="s">
        <v>115</v>
      </c>
      <c r="H84">
        <v>7100</v>
      </c>
      <c r="I84" s="2">
        <v>42732</v>
      </c>
      <c r="J84" s="2">
        <v>42751</v>
      </c>
      <c r="K84">
        <v>7100</v>
      </c>
    </row>
    <row r="85" spans="1:11" x14ac:dyDescent="0.25">
      <c r="A85" t="str">
        <f>"Z3E1C85EBD"</f>
        <v>Z3E1C85EBD</v>
      </c>
      <c r="B85" t="str">
        <f t="shared" si="2"/>
        <v>06363391001</v>
      </c>
      <c r="C85" t="s">
        <v>15</v>
      </c>
      <c r="D85" t="s">
        <v>229</v>
      </c>
      <c r="E85" t="s">
        <v>24</v>
      </c>
      <c r="F85" s="1" t="s">
        <v>60</v>
      </c>
      <c r="G85" t="s">
        <v>61</v>
      </c>
      <c r="H85">
        <v>4300</v>
      </c>
      <c r="I85" s="2">
        <v>42724</v>
      </c>
      <c r="J85" s="2">
        <v>42734</v>
      </c>
      <c r="K85">
        <v>4300</v>
      </c>
    </row>
    <row r="86" spans="1:11" x14ac:dyDescent="0.25">
      <c r="A86" t="str">
        <f>"Z641B52D11"</f>
        <v>Z641B52D11</v>
      </c>
      <c r="B86" t="str">
        <f t="shared" si="2"/>
        <v>06363391001</v>
      </c>
      <c r="C86" t="s">
        <v>15</v>
      </c>
      <c r="D86" t="s">
        <v>230</v>
      </c>
      <c r="E86" t="s">
        <v>49</v>
      </c>
      <c r="F86" s="1" t="s">
        <v>231</v>
      </c>
      <c r="G86" t="s">
        <v>232</v>
      </c>
      <c r="H86">
        <v>538</v>
      </c>
      <c r="I86" s="2">
        <v>42690</v>
      </c>
      <c r="J86" s="2">
        <v>42735</v>
      </c>
      <c r="K86">
        <v>538</v>
      </c>
    </row>
    <row r="87" spans="1:11" x14ac:dyDescent="0.25">
      <c r="A87" t="str">
        <f>"Z181BDFC40"</f>
        <v>Z181BDFC40</v>
      </c>
      <c r="B87" t="str">
        <f t="shared" si="2"/>
        <v>06363391001</v>
      </c>
      <c r="C87" t="s">
        <v>15</v>
      </c>
      <c r="D87" t="s">
        <v>233</v>
      </c>
      <c r="E87" t="s">
        <v>24</v>
      </c>
      <c r="F87" s="1" t="s">
        <v>234</v>
      </c>
      <c r="G87" t="s">
        <v>235</v>
      </c>
      <c r="H87">
        <v>23400</v>
      </c>
      <c r="I87" s="2">
        <v>42722</v>
      </c>
      <c r="J87" s="2">
        <v>42916</v>
      </c>
      <c r="K87">
        <v>13260</v>
      </c>
    </row>
    <row r="88" spans="1:11" x14ac:dyDescent="0.25">
      <c r="A88" t="str">
        <f>"Z881877130"</f>
        <v>Z881877130</v>
      </c>
      <c r="B88" t="str">
        <f t="shared" si="2"/>
        <v>06363391001</v>
      </c>
      <c r="C88" t="s">
        <v>15</v>
      </c>
      <c r="D88" t="s">
        <v>236</v>
      </c>
      <c r="E88" t="s">
        <v>24</v>
      </c>
      <c r="F88" s="1" t="s">
        <v>237</v>
      </c>
      <c r="G88" t="s">
        <v>26</v>
      </c>
      <c r="H88">
        <v>12307</v>
      </c>
      <c r="I88" s="2">
        <v>42461</v>
      </c>
      <c r="J88" s="2">
        <v>43190</v>
      </c>
      <c r="K88">
        <v>12307</v>
      </c>
    </row>
    <row r="89" spans="1:11" x14ac:dyDescent="0.25">
      <c r="A89" t="str">
        <f>"Z1717284D3"</f>
        <v>Z1717284D3</v>
      </c>
      <c r="B89" t="str">
        <f t="shared" si="2"/>
        <v>06363391001</v>
      </c>
      <c r="C89" t="s">
        <v>15</v>
      </c>
      <c r="D89" t="s">
        <v>238</v>
      </c>
      <c r="E89" t="s">
        <v>24</v>
      </c>
      <c r="F89" s="1" t="s">
        <v>239</v>
      </c>
      <c r="G89" t="s">
        <v>240</v>
      </c>
      <c r="H89">
        <v>6650</v>
      </c>
      <c r="I89" s="2">
        <v>42401</v>
      </c>
      <c r="J89" s="2">
        <v>43190</v>
      </c>
      <c r="K89">
        <v>6649.99</v>
      </c>
    </row>
    <row r="90" spans="1:11" x14ac:dyDescent="0.25">
      <c r="A90" t="str">
        <f>"ZC51A290A4"</f>
        <v>ZC51A290A4</v>
      </c>
      <c r="B90" t="str">
        <f t="shared" si="2"/>
        <v>06363391001</v>
      </c>
      <c r="C90" t="s">
        <v>15</v>
      </c>
      <c r="D90" t="s">
        <v>241</v>
      </c>
      <c r="E90" t="s">
        <v>24</v>
      </c>
      <c r="F90" s="1" t="s">
        <v>103</v>
      </c>
      <c r="G90" t="s">
        <v>104</v>
      </c>
      <c r="H90">
        <v>3650</v>
      </c>
      <c r="I90" s="2">
        <v>42527</v>
      </c>
      <c r="J90" s="2">
        <v>42537</v>
      </c>
      <c r="K90">
        <v>3650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liguria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2019-01-29T16:14:03Z</dcterms:created>
  <dcterms:modified xsi:type="dcterms:W3CDTF">2019-01-29T16:14:03Z</dcterms:modified>
</cp:coreProperties>
</file>