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molis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</calcChain>
</file>

<file path=xl/sharedStrings.xml><?xml version="1.0" encoding="utf-8"?>
<sst xmlns="http://schemas.openxmlformats.org/spreadsheetml/2006/main" count="211" uniqueCount="119">
  <si>
    <t>Agenzia delle Entrate</t>
  </si>
  <si>
    <t>CF 06363391001</t>
  </si>
  <si>
    <t>Contratti di forniture, beni e servizi</t>
  </si>
  <si>
    <t>Anno 2016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</si>
  <si>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</si>
  <si>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</si>
  <si>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</si>
  <si>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</si>
  <si>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</si>
  <si>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</si>
  <si>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</si>
  <si>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</si>
  <si>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</si>
  <si>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</si>
  <si>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</si>
  <si>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Molise</t>
  </si>
  <si>
    <t xml:space="preserve">PULIZIA LOCALI SPORTELLO LARINO </t>
  </si>
  <si>
    <t>23-AFFIDAMENTO IN ECONOMIA - AFFIDAMENTO DIRETTO</t>
  </si>
  <si>
    <t xml:space="preserve">SANTA BRIGIDA SOCIETA COOP.VA PER AZIONI  (CF: 04161790631)
</t>
  </si>
  <si>
    <t>SANTA BRIGIDA SOCIETA COOP.VA PER AZIONI  (CF: 04161790631)</t>
  </si>
  <si>
    <t>Spostamento di materiale cartaceo</t>
  </si>
  <si>
    <t xml:space="preserve">TRASLOCHI MANCINELLI (CF: MNCMHL74L25B519W)
</t>
  </si>
  <si>
    <t>TRASLOCHI MANCINELLI (CF: MNCMHL74L25B519W)</t>
  </si>
  <si>
    <t>RIPARAZIONE ARMADIO COMPATTABILE</t>
  </si>
  <si>
    <t xml:space="preserve">Omega Servizi srl (CF: 01441260708)
</t>
  </si>
  <si>
    <t>Omega Servizi srl (CF: 01441260708)</t>
  </si>
  <si>
    <t>ACQUISTO TIMBRI LINEARI IN GOMMA</t>
  </si>
  <si>
    <t xml:space="preserve">Legatoria Zullo di Zullo Mario e Michele (CF: 01532230701)
Tipolito Matese (CF: 01589120706)
</t>
  </si>
  <si>
    <t>Legatoria Zullo di Zullo Mario e Michele (CF: 01532230701)</t>
  </si>
  <si>
    <t>ACQUISTO TIMBRI METALLICI REPARTI S.P.I. DEGLI UU.PP.T. DI CBASSO E ISERNIA</t>
  </si>
  <si>
    <t xml:space="preserve">Istituto Poligrafico e Zecca dello Stato  (CF: 00399810589)
</t>
  </si>
  <si>
    <t>Istituto Poligrafico e Zecca dello Stato  (CF: 00399810589)</t>
  </si>
  <si>
    <t>Consip 24 - Noleggio fotocopiatori</t>
  </si>
  <si>
    <t>26-AFFIDAMENTO DIRETTO IN ADESIONE AD ACCORDO QUADRO/CONVENZIONE</t>
  </si>
  <si>
    <t xml:space="preserve">KYOCERA SPA (CF: 02973040963)
</t>
  </si>
  <si>
    <t>KYOCERA SPA (CF: 02973040963)</t>
  </si>
  <si>
    <t>Acquisto carta termica per eliminacode</t>
  </si>
  <si>
    <t>22-PROCEDURA NEGOZIATA DERIVANTE DA AVVISI CON CUI SI INDICE LA GARA</t>
  </si>
  <si>
    <t xml:space="preserve">ELCO SISTEMI SRL (CF: 03246960409)
LA ELETTROMECCANICA DI SALVATORE MAROTTA &amp; C. (CF: 05636710633)
SIGMA S.P.A. (CF: 01590580443)
</t>
  </si>
  <si>
    <t>ELCO SISTEMI SRL (CF: 03246960409)</t>
  </si>
  <si>
    <t xml:space="preserve">Noleggio fotocopiatrici Direzione Regionale ordine n. 2716089 </t>
  </si>
  <si>
    <t xml:space="preserve">Noleggio fotocopiatrici Direzione Provinciale CB ordine n. 2942166 </t>
  </si>
  <si>
    <t xml:space="preserve">OLIVETTI SPA (CF: 02298700010)
</t>
  </si>
  <si>
    <t>OLIVETTI SPA (CF: 02298700010)</t>
  </si>
  <si>
    <t xml:space="preserve">Noleggio fotocopiatrici DD/PP-CB ed IS ordine n. 3013190 </t>
  </si>
  <si>
    <t xml:space="preserve">Noleggio fotocopiatrici DRM, DP-IS, UT Termoli e Sportello Larino ordine n. 3013341 </t>
  </si>
  <si>
    <t>Convenzione Gas Naturale 8</t>
  </si>
  <si>
    <t xml:space="preserve">ESTRA ENERGIE SRL (CF: 01219980529)
</t>
  </si>
  <si>
    <t>ESTRA ENERGIE SRL (CF: 01219980529)</t>
  </si>
  <si>
    <t>Manutenzione aree verdi sede DP Campobasso</t>
  </si>
  <si>
    <t xml:space="preserve">PULISERVICE di scerra Claudio (CF: 01471360709)
PULISUD GLOBAL SERVICE (CF: 01606020707)
SANTA BRIGIDA SOCIETA COOP.VA PER AZIONI  (CF: 04161790631)
STINZIANI EMIDIO (CF: STNMDE64C21L435G)
</t>
  </si>
  <si>
    <t>PULISERVICE di scerra Claudio (CF: 01471360709)</t>
  </si>
  <si>
    <t xml:space="preserve">Noleggio fotocopiatrici DP-CB/UPT Campobasso ordine n. 3133415 </t>
  </si>
  <si>
    <t>Acquisto testi tributari</t>
  </si>
  <si>
    <t xml:space="preserve">WOLTERS KLUWER ITALIA SRL (CF: 10209790152)
</t>
  </si>
  <si>
    <t>WOLTERS KLUWER ITALIA SRL (CF: 10209790152)</t>
  </si>
  <si>
    <t>Acquisto toner originali</t>
  </si>
  <si>
    <t xml:space="preserve">CARTO COPY SERVICE (CF: 04864781002)
ECO LASER INFORMATICA SRL  (CF: 04427081007)
ERREBIAN SPA (CF: 08397890586)
MYO S.r.l. (CF: 03222970406)
R.C.M. ITALIA s.r.l. (CF: 06736060630)
</t>
  </si>
  <si>
    <t>ECO LASER INFORMATICA SRL  (CF: 04427081007)</t>
  </si>
  <si>
    <t>Adesione convenzione Consip buoni pasto per la regione Molise</t>
  </si>
  <si>
    <t xml:space="preserve">REPAS LUNCH COUPON (CF: 08122660585)
</t>
  </si>
  <si>
    <t>REPAS LUNCH COUPON (CF: 08122660585)</t>
  </si>
  <si>
    <t>Convenzione Energia Elettrica 13</t>
  </si>
  <si>
    <t xml:space="preserve">ENEL ENERGIA SPA (CF: 06655971007)
</t>
  </si>
  <si>
    <t>ENEL ENERGIA SPA (CF: 06655971007)</t>
  </si>
  <si>
    <t>FORNITURA DI N.2 TIMBRI "MILLESIMO" PER CONSERVATORIE RR.II.</t>
  </si>
  <si>
    <t>PULIZIA STRAORDINARIA LOCALE ARCHIVIO DI VIA DE GASPERI 30 CBASSO</t>
  </si>
  <si>
    <t>Acquisto carta A/4 vergine e riciclata a carta A/3 per gli uffici della regione Molise</t>
  </si>
  <si>
    <t xml:space="preserve">CORPORATE EXPRESS SRL (CF: 00936630151)
INGROSCART SRL (CF: 01469840662)
LA PITAGORA DI MACRELLI GIANCARLO (CF: MCRGCR46H14Z130X)
MYO S.r.l. (CF: 03222970406)
SI.EL.CO SRL (CF: 00614130128)
</t>
  </si>
  <si>
    <t>MYO S.r.l. (CF: 03222970406)</t>
  </si>
  <si>
    <t>PUBBLICAZIONE SU QUOTIDIANO NAZIONALE ESTRATTO DELL'AVVISO DI INDAGINE DI MERCATO DI UN IMMOBILE SEDE DELL'U.T.DI TERMOLI</t>
  </si>
  <si>
    <t xml:space="preserve">A. MANZONI &amp; C. S.p.a. (CF: 04705810150)
IL SOLE 24ORE S.P.A. (CF: 00777910159)
RCS Mediagroup S.p.A. (CF: 12086540155)
</t>
  </si>
  <si>
    <t>RCS Mediagroup S.p.A. (CF: 12086540155)</t>
  </si>
  <si>
    <t>Richiesta Telepass con Viacard per Enti Pubblici</t>
  </si>
  <si>
    <t xml:space="preserve">TELEPASS S.p.a. (CF: 09771701001)
</t>
  </si>
  <si>
    <t>TELEPASS S.p.a. (CF: 09771701001)</t>
  </si>
  <si>
    <t>Pubblicazione,su quotidiano locale,di un'indagine di mervato per l'individuazione di un immobile per la sede  dell'U.T.di Termoli</t>
  </si>
  <si>
    <t xml:space="preserve">Cooperativa Editoriale Giornalisti Molisani scarl (CF: 01561630706)
</t>
  </si>
  <si>
    <t>Cooperativa Editoriale Giornalisti Molisani scarl (CF: 01561630706)</t>
  </si>
  <si>
    <t xml:space="preserve">Acquisto toner originali </t>
  </si>
  <si>
    <t xml:space="preserve">CARTOIDEE DI CULTRARO VASTA GIUSEPPE (CF: 04406950875)
ECO LASER INFORMATICA SRL  (CF: 04427081007)
INGROSCART SRL (CF: 01469840662)
MYO S.r.l. (CF: 03222970406)
PROMO RIGENERA SRL (CF: 01431180551)
</t>
  </si>
  <si>
    <t>Fornitura di cancelleria per gli uffici della regione Molise</t>
  </si>
  <si>
    <t xml:space="preserve">ARREDI UFFICI (CF: 00769240706)
DUBINI S.R.L. (CF: 06262520155)
ECO LASER INFORMATICA SRL  (CF: 04427081007)
ICR - SOCIETA' PER AZIONI  (CF: 05466391009)
SISTERS SRL (CF: 02316361209)
</t>
  </si>
  <si>
    <t>SISTERS SRL (CF: 02316361209)</t>
  </si>
  <si>
    <t>DISMISSIONE E TRASPORTO IN DISCARICA DEI BENI MOBILI DEPOSITATI PRESSO L'ARCHIVIO DI VIA T.LA CAVA ISERNIA</t>
  </si>
  <si>
    <t xml:space="preserve">GIULIANI EVIROMENT S.r.l. (CF: 00968260703)
MINITRANS di Salvatore Francesco (CF: slvfnc49c29c486k)
Traslochi Biscotti snc (CF: 00405820945)
TRASLOCHI MANCINELLI (CF: MNCMHL74L25B519W)
</t>
  </si>
  <si>
    <t>Affidamento servizi di riscossione tributi con modalitÃ  elettroniche</t>
  </si>
  <si>
    <t xml:space="preserve">BANCA NAZIONALE DEL LAVORO SPA (CF: 09339391006)
</t>
  </si>
  <si>
    <t>BANCA NAZIONALE DEL LAVORO SPA (CF: 09339391006)</t>
  </si>
  <si>
    <t>Carburante per autotrazione</t>
  </si>
  <si>
    <t xml:space="preserve">KUWAIT PETROLEUM ITALIA SPA (CF: 00435970587)
</t>
  </si>
  <si>
    <t>KUWAIT PETROLEUM ITALIA SPA (CF: 00435970587)</t>
  </si>
  <si>
    <t>Fornitura kit tamburo Samsung</t>
  </si>
  <si>
    <t xml:space="preserve">CONVERGE S.P.A. (CF: 04472901000)
</t>
  </si>
  <si>
    <t>CONVERGE S.P.A. (CF: 04472901000)</t>
  </si>
  <si>
    <t>Riparazione armadio compattabile</t>
  </si>
  <si>
    <t xml:space="preserve">ARREDI UFFICI (CF: 00769240706)
Ditta  Individuale Rico Francesco (CF: RCIFNC73C25F839O)
Omega Servizi srl (CF: 01441260708)
</t>
  </si>
  <si>
    <t>Carta di credito aziendale</t>
  </si>
  <si>
    <t xml:space="preserve">NEXI PAYMENTS S.P.A. (giÃ  CARTASI SPA) (CF: 04107060966)
</t>
  </si>
  <si>
    <t>NEXI PAYMENTS S.P.A. (giÃ  CARTASI SPA) (CF: 04107060966)</t>
  </si>
  <si>
    <t>Fornitura di toner ricostruiti per gli uffici della regione Molise</t>
  </si>
  <si>
    <t xml:space="preserve">ALEX OFFICE &amp; BUSINESS DI CARMINE AVERSANO (CF: VRSCMN80T31A783K)
INGROSCART SRL (CF: 01469840662)
MYO S.r.l. (CF: 03222970406)
PROMO RIGENERA SRL (CF: 01431180551)
R.C.M. ITALIA s.r.l. (CF: 06736060630)
</t>
  </si>
  <si>
    <t>ALEX OFFICE &amp; BUSINESS DI CARMINE AVERSANO (CF: VRSCMN80T31A783K)</t>
  </si>
  <si>
    <t>PULIZIA STRAORDINARIA TERMOSIFONI D.P.CBASSO</t>
  </si>
  <si>
    <t>acquisto libro" IL PROCEDIMENTO DISCIPLINARE NEL PUBBLICO IMPIEGO"</t>
  </si>
  <si>
    <t xml:space="preserve">MAGGIOLI S.P.A. (CF: 06188330150)
</t>
  </si>
  <si>
    <t>MAGGIOLI S.P.A. (CF: 06188330150)</t>
  </si>
  <si>
    <t>Acquisto toner ricostruiti</t>
  </si>
  <si>
    <t xml:space="preserve">ECO LASER INFORMATICA SRL  (CF: 04427081007)
ECOREFILL S.R.L.  (CF: 02279000489)
INGROSCART SRL (CF: 01469840662)
MYO S.r.l. (CF: 03222970406)
PROMO RIGENERA SRL (CF: 01431180551)
</t>
  </si>
  <si>
    <t>AFFIDAMENTO SERVIZIO DI RICEZIONE SEGNALE DI ALLARME  ANTITRUSIONE ANTINCENDIO ANTIRAPINA BONIFIFICA ED APERTURA CHIUSURA SEDI UU.PP.TERRITORIO DI CBASSO E ISERNIA</t>
  </si>
  <si>
    <t xml:space="preserve">Aquila S.r.l. (CF: 02058080694)
CONSORZIO PROGETTO MULTISERVIZI (CF: 02226920599)
I.V.R.I. Istituti di Vigilanza Riuniti dâ€™Italia (CF: 04643180963)
LEADER SERVICE (CF: 05400500723)
SIPRO Sicurezza Professionale Campania S.r.l. (CF: 01256360635)
</t>
  </si>
  <si>
    <t>Aquila S.r.l. (CF: 02058080694)</t>
  </si>
  <si>
    <t>Consip 26 - Noleggio fotocopiatrici UPT Isernia</t>
  </si>
  <si>
    <t xml:space="preserve">KYOCERA DOCUMENT SOLUTION ITALIA SPA (CF: 01788080156)
</t>
  </si>
  <si>
    <t>KYOCERA DOCUMENT SOLUTION ITALIA SPA (CF: 01788080156)</t>
  </si>
  <si>
    <t>Fornitura di toner originali e ricostruiti per gli uffici della regione Molise</t>
  </si>
  <si>
    <t xml:space="preserve">R.C.M. ITALIA s.r.l. (CF: 06736060630)
</t>
  </si>
  <si>
    <t>R.C.M. ITALIA s.r.l. (CF: 06736060630)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</si>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</sst>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B4" sqref="B4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118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"ZC51842D9A"</f>
        <v>ZC51842D9A</v>
      </c>
      <c r="B3" t="str">
        <f t="shared" ref="B3:B41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118.64</v>
      </c>
      <c r="I3" s="2">
        <v>42401</v>
      </c>
      <c r="J3" s="2">
        <v>42429</v>
      </c>
      <c r="K3">
        <v>118.64</v>
      </c>
    </row>
    <row r="4" spans="1:11" x14ac:dyDescent="0.25">
      <c r="A4" t="str">
        <f>"ZAD181B0B1"</f>
        <v>ZAD181B0B1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120</v>
      </c>
      <c r="I4" s="2">
        <v>42390</v>
      </c>
      <c r="J4" s="2">
        <v>42390</v>
      </c>
      <c r="K4">
        <v>120</v>
      </c>
    </row>
    <row r="5" spans="1:11" x14ac:dyDescent="0.25">
      <c r="A5" t="str">
        <f>"ZE1180A841"</f>
        <v>ZE1180A841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180</v>
      </c>
      <c r="I5" s="2">
        <v>42398</v>
      </c>
      <c r="J5" s="2">
        <v>42398</v>
      </c>
      <c r="K5">
        <v>180</v>
      </c>
    </row>
    <row r="6" spans="1:11" x14ac:dyDescent="0.25">
      <c r="A6" t="str">
        <f>"ZF71827A06"</f>
        <v>ZF71827A06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496.31</v>
      </c>
      <c r="I6" s="2">
        <v>42403</v>
      </c>
      <c r="J6" s="2">
        <v>42408</v>
      </c>
      <c r="K6">
        <v>496.31</v>
      </c>
    </row>
    <row r="7" spans="1:11" x14ac:dyDescent="0.25">
      <c r="A7" t="str">
        <f>"ZAF18C0493"</f>
        <v>ZAF18C0493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849.4</v>
      </c>
      <c r="I7" s="2">
        <v>42388</v>
      </c>
      <c r="J7" s="2">
        <v>42473</v>
      </c>
      <c r="K7">
        <v>849.4</v>
      </c>
    </row>
    <row r="8" spans="1:11" x14ac:dyDescent="0.25">
      <c r="A8" t="str">
        <f>"6572642BC0"</f>
        <v>6572642BC0</v>
      </c>
      <c r="B8" t="str">
        <f t="shared" si="0"/>
        <v>06363391001</v>
      </c>
      <c r="C8" t="s">
        <v>15</v>
      </c>
      <c r="D8" t="s">
        <v>32</v>
      </c>
      <c r="E8" t="s">
        <v>33</v>
      </c>
      <c r="F8" s="1" t="s">
        <v>34</v>
      </c>
      <c r="G8" t="s">
        <v>35</v>
      </c>
      <c r="H8">
        <v>3091.7</v>
      </c>
      <c r="I8" s="2">
        <v>42398</v>
      </c>
      <c r="J8" s="2">
        <v>42517</v>
      </c>
      <c r="K8">
        <v>1159.08</v>
      </c>
    </row>
    <row r="9" spans="1:11" x14ac:dyDescent="0.25">
      <c r="A9" t="str">
        <f>"Z431916961"</f>
        <v>Z431916961</v>
      </c>
      <c r="B9" t="str">
        <f t="shared" si="0"/>
        <v>06363391001</v>
      </c>
      <c r="C9" t="s">
        <v>15</v>
      </c>
      <c r="D9" t="s">
        <v>36</v>
      </c>
      <c r="E9" t="s">
        <v>37</v>
      </c>
      <c r="F9" s="1" t="s">
        <v>38</v>
      </c>
      <c r="G9" t="s">
        <v>39</v>
      </c>
      <c r="H9">
        <v>540</v>
      </c>
      <c r="I9" s="2">
        <v>42471</v>
      </c>
      <c r="J9" s="2">
        <v>42479</v>
      </c>
      <c r="K9">
        <v>540</v>
      </c>
    </row>
    <row r="10" spans="1:11" x14ac:dyDescent="0.25">
      <c r="A10" t="str">
        <f>"6572642BC0"</f>
        <v>6572642BC0</v>
      </c>
      <c r="B10" t="str">
        <f t="shared" si="0"/>
        <v>06363391001</v>
      </c>
      <c r="C10" t="s">
        <v>15</v>
      </c>
      <c r="D10" t="s">
        <v>40</v>
      </c>
      <c r="E10" t="s">
        <v>33</v>
      </c>
      <c r="F10" s="1" t="s">
        <v>34</v>
      </c>
      <c r="G10" t="s">
        <v>35</v>
      </c>
      <c r="H10">
        <v>3091.2</v>
      </c>
      <c r="I10" s="2">
        <v>42398</v>
      </c>
      <c r="J10" s="2">
        <v>42488</v>
      </c>
      <c r="K10">
        <v>772.72</v>
      </c>
    </row>
    <row r="11" spans="1:11" x14ac:dyDescent="0.25">
      <c r="A11" t="str">
        <f>"6691921BE5"</f>
        <v>6691921BE5</v>
      </c>
      <c r="B11" t="str">
        <f t="shared" si="0"/>
        <v>06363391001</v>
      </c>
      <c r="C11" t="s">
        <v>15</v>
      </c>
      <c r="D11" t="s">
        <v>41</v>
      </c>
      <c r="E11" t="s">
        <v>33</v>
      </c>
      <c r="F11" s="1" t="s">
        <v>42</v>
      </c>
      <c r="G11" t="s">
        <v>43</v>
      </c>
      <c r="H11">
        <v>6000</v>
      </c>
      <c r="I11" s="2">
        <v>42527</v>
      </c>
      <c r="J11" s="2">
        <v>42537</v>
      </c>
      <c r="K11">
        <v>3796.36</v>
      </c>
    </row>
    <row r="12" spans="1:11" x14ac:dyDescent="0.25">
      <c r="A12" t="str">
        <f>"672758311F"</f>
        <v>672758311F</v>
      </c>
      <c r="B12" t="str">
        <f t="shared" si="0"/>
        <v>06363391001</v>
      </c>
      <c r="C12" t="s">
        <v>15</v>
      </c>
      <c r="D12" t="s">
        <v>44</v>
      </c>
      <c r="E12" t="s">
        <v>33</v>
      </c>
      <c r="F12" s="1" t="s">
        <v>42</v>
      </c>
      <c r="G12" t="s">
        <v>43</v>
      </c>
      <c r="H12">
        <v>11091.2</v>
      </c>
      <c r="I12" s="2">
        <v>42538</v>
      </c>
      <c r="J12" s="2">
        <v>42584</v>
      </c>
      <c r="K12">
        <v>6749.35</v>
      </c>
    </row>
    <row r="13" spans="1:11" x14ac:dyDescent="0.25">
      <c r="A13" t="str">
        <f>"67275337DA"</f>
        <v>67275337DA</v>
      </c>
      <c r="B13" t="str">
        <f t="shared" si="0"/>
        <v>06363391001</v>
      </c>
      <c r="C13" t="s">
        <v>15</v>
      </c>
      <c r="D13" t="s">
        <v>45</v>
      </c>
      <c r="E13" t="s">
        <v>33</v>
      </c>
      <c r="F13" s="1" t="s">
        <v>42</v>
      </c>
      <c r="G13" t="s">
        <v>43</v>
      </c>
      <c r="H13">
        <v>15800</v>
      </c>
      <c r="I13" s="2">
        <v>42538</v>
      </c>
      <c r="J13" s="2">
        <v>42584</v>
      </c>
      <c r="K13">
        <v>9462.0300000000007</v>
      </c>
    </row>
    <row r="14" spans="1:11" x14ac:dyDescent="0.25">
      <c r="A14" t="str">
        <f>"6691940B93"</f>
        <v>6691940B93</v>
      </c>
      <c r="B14" t="str">
        <f t="shared" si="0"/>
        <v>06363391001</v>
      </c>
      <c r="C14" t="s">
        <v>15</v>
      </c>
      <c r="D14" t="s">
        <v>46</v>
      </c>
      <c r="E14" t="s">
        <v>33</v>
      </c>
      <c r="F14" s="1" t="s">
        <v>47</v>
      </c>
      <c r="G14" t="s">
        <v>48</v>
      </c>
      <c r="H14">
        <v>0</v>
      </c>
      <c r="I14" s="2">
        <v>42552</v>
      </c>
      <c r="J14" s="2">
        <v>42916</v>
      </c>
      <c r="K14">
        <v>72645.87</v>
      </c>
    </row>
    <row r="15" spans="1:11" x14ac:dyDescent="0.25">
      <c r="A15" t="str">
        <f>"Z6C1ACB768"</f>
        <v>Z6C1ACB768</v>
      </c>
      <c r="B15" t="str">
        <f t="shared" si="0"/>
        <v>06363391001</v>
      </c>
      <c r="C15" t="s">
        <v>15</v>
      </c>
      <c r="D15" t="s">
        <v>49</v>
      </c>
      <c r="E15" t="s">
        <v>17</v>
      </c>
      <c r="F15" s="1" t="s">
        <v>50</v>
      </c>
      <c r="G15" t="s">
        <v>51</v>
      </c>
      <c r="H15">
        <v>480</v>
      </c>
      <c r="I15" s="2">
        <v>42604</v>
      </c>
      <c r="J15" s="2">
        <v>42604</v>
      </c>
      <c r="K15">
        <v>480</v>
      </c>
    </row>
    <row r="16" spans="1:11" x14ac:dyDescent="0.25">
      <c r="A16" t="str">
        <f>"67959589F2"</f>
        <v>67959589F2</v>
      </c>
      <c r="B16" t="str">
        <f t="shared" si="0"/>
        <v>06363391001</v>
      </c>
      <c r="C16" t="s">
        <v>15</v>
      </c>
      <c r="D16" t="s">
        <v>52</v>
      </c>
      <c r="E16" t="s">
        <v>33</v>
      </c>
      <c r="F16" s="1" t="s">
        <v>42</v>
      </c>
      <c r="G16" t="s">
        <v>43</v>
      </c>
      <c r="H16">
        <v>2772.8</v>
      </c>
      <c r="I16" s="2">
        <v>42644</v>
      </c>
      <c r="J16" s="2">
        <v>44135</v>
      </c>
      <c r="K16">
        <v>1528.36</v>
      </c>
    </row>
    <row r="17" spans="1:11" x14ac:dyDescent="0.25">
      <c r="A17" t="str">
        <f>"Z591943721"</f>
        <v>Z591943721</v>
      </c>
      <c r="B17" t="str">
        <f t="shared" si="0"/>
        <v>06363391001</v>
      </c>
      <c r="C17" t="s">
        <v>15</v>
      </c>
      <c r="D17" t="s">
        <v>53</v>
      </c>
      <c r="E17" t="s">
        <v>17</v>
      </c>
      <c r="F17" s="1" t="s">
        <v>54</v>
      </c>
      <c r="G17" t="s">
        <v>55</v>
      </c>
      <c r="H17">
        <v>2523.5</v>
      </c>
      <c r="I17" s="2">
        <v>42464</v>
      </c>
      <c r="J17" s="2">
        <v>42622</v>
      </c>
      <c r="K17">
        <v>0</v>
      </c>
    </row>
    <row r="18" spans="1:11" x14ac:dyDescent="0.25">
      <c r="A18" t="str">
        <f>"Z641A9BE5E"</f>
        <v>Z641A9BE5E</v>
      </c>
      <c r="B18" t="str">
        <f t="shared" si="0"/>
        <v>06363391001</v>
      </c>
      <c r="C18" t="s">
        <v>15</v>
      </c>
      <c r="D18" t="s">
        <v>56</v>
      </c>
      <c r="E18" t="s">
        <v>37</v>
      </c>
      <c r="F18" s="1" t="s">
        <v>57</v>
      </c>
      <c r="G18" t="s">
        <v>58</v>
      </c>
      <c r="H18">
        <v>3481.8</v>
      </c>
      <c r="I18" s="2">
        <v>42621</v>
      </c>
      <c r="J18" s="2">
        <v>42643</v>
      </c>
      <c r="K18">
        <v>3481.8</v>
      </c>
    </row>
    <row r="19" spans="1:11" x14ac:dyDescent="0.25">
      <c r="A19" t="str">
        <f>"67533955DA"</f>
        <v>67533955DA</v>
      </c>
      <c r="B19" t="str">
        <f t="shared" si="0"/>
        <v>06363391001</v>
      </c>
      <c r="C19" t="s">
        <v>15</v>
      </c>
      <c r="D19" t="s">
        <v>59</v>
      </c>
      <c r="E19" t="s">
        <v>33</v>
      </c>
      <c r="F19" s="1" t="s">
        <v>60</v>
      </c>
      <c r="G19" t="s">
        <v>61</v>
      </c>
      <c r="H19">
        <v>140692.5</v>
      </c>
      <c r="I19" s="2">
        <v>42564</v>
      </c>
      <c r="J19" s="2">
        <v>42735</v>
      </c>
      <c r="K19">
        <v>140187.47</v>
      </c>
    </row>
    <row r="20" spans="1:11" x14ac:dyDescent="0.25">
      <c r="A20" t="str">
        <f>"675504791F"</f>
        <v>675504791F</v>
      </c>
      <c r="B20" t="str">
        <f t="shared" si="0"/>
        <v>06363391001</v>
      </c>
      <c r="C20" t="s">
        <v>15</v>
      </c>
      <c r="D20" t="s">
        <v>62</v>
      </c>
      <c r="E20" t="s">
        <v>33</v>
      </c>
      <c r="F20" s="1" t="s">
        <v>63</v>
      </c>
      <c r="G20" t="s">
        <v>64</v>
      </c>
      <c r="H20">
        <v>0</v>
      </c>
      <c r="I20" s="2">
        <v>42644</v>
      </c>
      <c r="J20" s="2">
        <v>43008</v>
      </c>
      <c r="K20">
        <v>71625.61</v>
      </c>
    </row>
    <row r="21" spans="1:11" x14ac:dyDescent="0.25">
      <c r="A21" t="str">
        <f>"Z1E1BD6DBD"</f>
        <v>Z1E1BD6DBD</v>
      </c>
      <c r="B21" t="str">
        <f t="shared" si="0"/>
        <v>06363391001</v>
      </c>
      <c r="C21" t="s">
        <v>15</v>
      </c>
      <c r="D21" t="s">
        <v>65</v>
      </c>
      <c r="E21" t="s">
        <v>17</v>
      </c>
      <c r="F21" s="1" t="s">
        <v>30</v>
      </c>
      <c r="G21" t="s">
        <v>31</v>
      </c>
      <c r="H21">
        <v>76.400000000000006</v>
      </c>
      <c r="I21" s="2">
        <v>42681</v>
      </c>
      <c r="J21" s="2">
        <v>42734</v>
      </c>
      <c r="K21">
        <v>76.400000000000006</v>
      </c>
    </row>
    <row r="22" spans="1:11" x14ac:dyDescent="0.25">
      <c r="A22" t="str">
        <f>"Z021BC7113"</f>
        <v>Z021BC7113</v>
      </c>
      <c r="B22" t="str">
        <f t="shared" si="0"/>
        <v>06363391001</v>
      </c>
      <c r="C22" t="s">
        <v>15</v>
      </c>
      <c r="D22" t="s">
        <v>66</v>
      </c>
      <c r="E22" t="s">
        <v>17</v>
      </c>
      <c r="F22" s="1" t="s">
        <v>18</v>
      </c>
      <c r="G22" t="s">
        <v>19</v>
      </c>
      <c r="H22">
        <v>56.52</v>
      </c>
      <c r="I22" s="2">
        <v>42671</v>
      </c>
      <c r="J22" s="2">
        <v>42671</v>
      </c>
      <c r="K22">
        <v>56.52</v>
      </c>
    </row>
    <row r="23" spans="1:11" x14ac:dyDescent="0.25">
      <c r="A23" t="str">
        <f>"ZF31AC809C"</f>
        <v>ZF31AC809C</v>
      </c>
      <c r="B23" t="str">
        <f t="shared" si="0"/>
        <v>06363391001</v>
      </c>
      <c r="C23" t="s">
        <v>15</v>
      </c>
      <c r="D23" t="s">
        <v>67</v>
      </c>
      <c r="E23" t="s">
        <v>37</v>
      </c>
      <c r="F23" s="1" t="s">
        <v>68</v>
      </c>
      <c r="G23" t="s">
        <v>69</v>
      </c>
      <c r="H23">
        <v>14992.75</v>
      </c>
      <c r="I23" s="2">
        <v>42621</v>
      </c>
      <c r="J23" s="2">
        <v>42674</v>
      </c>
      <c r="K23">
        <v>14992.75</v>
      </c>
    </row>
    <row r="24" spans="1:11" x14ac:dyDescent="0.25">
      <c r="A24" t="str">
        <f>"Z961AECE4C"</f>
        <v>Z961AECE4C</v>
      </c>
      <c r="B24" t="str">
        <f t="shared" si="0"/>
        <v>06363391001</v>
      </c>
      <c r="C24" t="s">
        <v>15</v>
      </c>
      <c r="D24" t="s">
        <v>70</v>
      </c>
      <c r="E24" t="s">
        <v>17</v>
      </c>
      <c r="F24" s="1" t="s">
        <v>71</v>
      </c>
      <c r="G24" t="s">
        <v>72</v>
      </c>
      <c r="H24">
        <v>700</v>
      </c>
      <c r="I24" s="2">
        <v>42628</v>
      </c>
      <c r="J24" s="2">
        <v>42628</v>
      </c>
      <c r="K24">
        <v>700</v>
      </c>
    </row>
    <row r="25" spans="1:11" x14ac:dyDescent="0.25">
      <c r="A25" t="str">
        <f>"Z551AC5FD4"</f>
        <v>Z551AC5FD4</v>
      </c>
      <c r="B25" t="str">
        <f t="shared" si="0"/>
        <v>06363391001</v>
      </c>
      <c r="C25" t="s">
        <v>15</v>
      </c>
      <c r="D25" t="s">
        <v>73</v>
      </c>
      <c r="E25" t="s">
        <v>17</v>
      </c>
      <c r="F25" s="1" t="s">
        <v>74</v>
      </c>
      <c r="G25" t="s">
        <v>75</v>
      </c>
      <c r="H25">
        <v>0</v>
      </c>
      <c r="I25" s="2">
        <v>42578</v>
      </c>
      <c r="J25" s="2">
        <v>43465</v>
      </c>
      <c r="K25">
        <v>351.86</v>
      </c>
    </row>
    <row r="26" spans="1:11" x14ac:dyDescent="0.25">
      <c r="A26" t="str">
        <f>"Z7F1AECDFB"</f>
        <v>Z7F1AECDFB</v>
      </c>
      <c r="B26" t="str">
        <f t="shared" si="0"/>
        <v>06363391001</v>
      </c>
      <c r="C26" t="s">
        <v>15</v>
      </c>
      <c r="D26" t="s">
        <v>76</v>
      </c>
      <c r="E26" t="s">
        <v>17</v>
      </c>
      <c r="F26" s="1" t="s">
        <v>77</v>
      </c>
      <c r="G26" t="s">
        <v>78</v>
      </c>
      <c r="H26">
        <v>76</v>
      </c>
      <c r="I26" s="2">
        <v>42628</v>
      </c>
      <c r="J26" s="2">
        <v>42628</v>
      </c>
      <c r="K26">
        <v>76</v>
      </c>
    </row>
    <row r="27" spans="1:11" x14ac:dyDescent="0.25">
      <c r="A27" t="str">
        <f>"Z0C1BA6B24"</f>
        <v>Z0C1BA6B24</v>
      </c>
      <c r="B27" t="str">
        <f t="shared" si="0"/>
        <v>06363391001</v>
      </c>
      <c r="C27" t="s">
        <v>15</v>
      </c>
      <c r="D27" t="s">
        <v>79</v>
      </c>
      <c r="E27" t="s">
        <v>37</v>
      </c>
      <c r="F27" s="1" t="s">
        <v>80</v>
      </c>
      <c r="G27" t="s">
        <v>58</v>
      </c>
      <c r="H27">
        <v>2999.9</v>
      </c>
      <c r="I27" s="2">
        <v>42691</v>
      </c>
      <c r="J27" s="2">
        <v>42692</v>
      </c>
      <c r="K27">
        <v>2999.89</v>
      </c>
    </row>
    <row r="28" spans="1:11" x14ac:dyDescent="0.25">
      <c r="A28" t="str">
        <f>"Z461B465CA"</f>
        <v>Z461B465CA</v>
      </c>
      <c r="B28" t="str">
        <f t="shared" si="0"/>
        <v>06363391001</v>
      </c>
      <c r="C28" t="s">
        <v>15</v>
      </c>
      <c r="D28" t="s">
        <v>81</v>
      </c>
      <c r="E28" t="s">
        <v>37</v>
      </c>
      <c r="F28" s="1" t="s">
        <v>82</v>
      </c>
      <c r="G28" t="s">
        <v>83</v>
      </c>
      <c r="H28">
        <v>3575.76</v>
      </c>
      <c r="I28" s="2">
        <v>42706</v>
      </c>
      <c r="J28" s="2">
        <v>42735</v>
      </c>
      <c r="K28">
        <v>2969.09</v>
      </c>
    </row>
    <row r="29" spans="1:11" x14ac:dyDescent="0.25">
      <c r="A29" t="str">
        <f>"Z5B1C26338"</f>
        <v>Z5B1C26338</v>
      </c>
      <c r="B29" t="str">
        <f t="shared" si="0"/>
        <v>06363391001</v>
      </c>
      <c r="C29" t="s">
        <v>15</v>
      </c>
      <c r="D29" t="s">
        <v>84</v>
      </c>
      <c r="E29" t="s">
        <v>17</v>
      </c>
      <c r="F29" s="1" t="s">
        <v>85</v>
      </c>
      <c r="G29" t="s">
        <v>22</v>
      </c>
      <c r="H29">
        <v>1640</v>
      </c>
      <c r="I29" s="2">
        <v>42705</v>
      </c>
      <c r="J29" s="2">
        <v>42713</v>
      </c>
      <c r="K29">
        <v>1640</v>
      </c>
    </row>
    <row r="30" spans="1:11" x14ac:dyDescent="0.25">
      <c r="A30" t="str">
        <f>"669199267E"</f>
        <v>669199267E</v>
      </c>
      <c r="B30" t="str">
        <f t="shared" si="0"/>
        <v>06363391001</v>
      </c>
      <c r="C30" t="s">
        <v>15</v>
      </c>
      <c r="D30" t="s">
        <v>86</v>
      </c>
      <c r="E30" t="s">
        <v>33</v>
      </c>
      <c r="F30" s="1" t="s">
        <v>87</v>
      </c>
      <c r="G30" t="s">
        <v>88</v>
      </c>
      <c r="H30">
        <v>171862.47</v>
      </c>
      <c r="I30" s="2">
        <v>42522</v>
      </c>
      <c r="J30" s="2">
        <v>43863</v>
      </c>
      <c r="K30">
        <v>77311.11</v>
      </c>
    </row>
    <row r="31" spans="1:11" x14ac:dyDescent="0.25">
      <c r="A31" t="str">
        <f>"6763683FC4"</f>
        <v>6763683FC4</v>
      </c>
      <c r="B31" t="str">
        <f t="shared" si="0"/>
        <v>06363391001</v>
      </c>
      <c r="C31" t="s">
        <v>15</v>
      </c>
      <c r="D31" t="s">
        <v>89</v>
      </c>
      <c r="E31" t="s">
        <v>33</v>
      </c>
      <c r="F31" s="1" t="s">
        <v>90</v>
      </c>
      <c r="G31" t="s">
        <v>91</v>
      </c>
      <c r="H31">
        <v>0</v>
      </c>
      <c r="I31" s="2">
        <v>42573</v>
      </c>
      <c r="J31" s="2">
        <v>42587</v>
      </c>
      <c r="K31">
        <v>1794.22</v>
      </c>
    </row>
    <row r="32" spans="1:11" x14ac:dyDescent="0.25">
      <c r="A32" t="str">
        <f>"68846798D5"</f>
        <v>68846798D5</v>
      </c>
      <c r="B32" t="str">
        <f t="shared" si="0"/>
        <v>06363391001</v>
      </c>
      <c r="C32" t="s">
        <v>15</v>
      </c>
      <c r="D32" t="s">
        <v>92</v>
      </c>
      <c r="E32" t="s">
        <v>33</v>
      </c>
      <c r="F32" s="1" t="s">
        <v>93</v>
      </c>
      <c r="G32" t="s">
        <v>94</v>
      </c>
      <c r="H32">
        <v>1755</v>
      </c>
      <c r="I32" s="2">
        <v>42702</v>
      </c>
      <c r="J32" s="2">
        <v>42735</v>
      </c>
      <c r="K32">
        <v>1755</v>
      </c>
    </row>
    <row r="33" spans="1:11" x14ac:dyDescent="0.25">
      <c r="A33" t="str">
        <f>"ZB11B39365"</f>
        <v>ZB11B39365</v>
      </c>
      <c r="B33" t="str">
        <f t="shared" si="0"/>
        <v>06363391001</v>
      </c>
      <c r="C33" t="s">
        <v>15</v>
      </c>
      <c r="D33" t="s">
        <v>95</v>
      </c>
      <c r="E33" t="s">
        <v>17</v>
      </c>
      <c r="F33" s="1" t="s">
        <v>96</v>
      </c>
      <c r="G33" t="s">
        <v>25</v>
      </c>
      <c r="H33">
        <v>150</v>
      </c>
      <c r="I33" s="2">
        <v>42639</v>
      </c>
      <c r="J33" s="2">
        <v>42639</v>
      </c>
      <c r="K33">
        <v>150</v>
      </c>
    </row>
    <row r="34" spans="1:11" x14ac:dyDescent="0.25">
      <c r="A34" t="str">
        <f>"67954094E7"</f>
        <v>67954094E7</v>
      </c>
      <c r="B34" t="str">
        <f t="shared" si="0"/>
        <v>06363391001</v>
      </c>
      <c r="C34" t="s">
        <v>15</v>
      </c>
      <c r="D34" t="s">
        <v>97</v>
      </c>
      <c r="E34" t="s">
        <v>33</v>
      </c>
      <c r="F34" s="1" t="s">
        <v>98</v>
      </c>
      <c r="G34" t="s">
        <v>99</v>
      </c>
      <c r="H34">
        <v>0</v>
      </c>
      <c r="I34" s="2">
        <v>42625</v>
      </c>
      <c r="J34" s="2">
        <v>43738</v>
      </c>
      <c r="K34">
        <v>3888.56</v>
      </c>
    </row>
    <row r="35" spans="1:11" x14ac:dyDescent="0.25">
      <c r="A35" t="str">
        <f>"ZF31A9BEAC"</f>
        <v>ZF31A9BEAC</v>
      </c>
      <c r="B35" t="str">
        <f t="shared" si="0"/>
        <v>06363391001</v>
      </c>
      <c r="C35" t="s">
        <v>15</v>
      </c>
      <c r="D35" t="s">
        <v>100</v>
      </c>
      <c r="E35" t="s">
        <v>37</v>
      </c>
      <c r="F35" s="1" t="s">
        <v>101</v>
      </c>
      <c r="G35" t="s">
        <v>102</v>
      </c>
      <c r="H35">
        <v>1589</v>
      </c>
      <c r="I35" s="2">
        <v>42664</v>
      </c>
      <c r="J35" s="2">
        <v>42735</v>
      </c>
      <c r="K35">
        <v>1589</v>
      </c>
    </row>
    <row r="36" spans="1:11" x14ac:dyDescent="0.25">
      <c r="A36" t="str">
        <f>"ZC21BE67D7"</f>
        <v>ZC21BE67D7</v>
      </c>
      <c r="B36" t="str">
        <f t="shared" si="0"/>
        <v>06363391001</v>
      </c>
      <c r="C36" t="s">
        <v>15</v>
      </c>
      <c r="D36" t="s">
        <v>103</v>
      </c>
      <c r="E36" t="s">
        <v>17</v>
      </c>
      <c r="F36" s="1" t="s">
        <v>18</v>
      </c>
      <c r="G36" t="s">
        <v>19</v>
      </c>
      <c r="H36">
        <v>282.60000000000002</v>
      </c>
      <c r="I36" s="2">
        <v>42684</v>
      </c>
      <c r="J36" s="2">
        <v>42699</v>
      </c>
      <c r="K36">
        <v>282.60000000000002</v>
      </c>
    </row>
    <row r="37" spans="1:11" x14ac:dyDescent="0.25">
      <c r="A37" t="str">
        <f>"Z561C209A1"</f>
        <v>Z561C209A1</v>
      </c>
      <c r="B37" t="str">
        <f t="shared" si="0"/>
        <v>06363391001</v>
      </c>
      <c r="C37" t="s">
        <v>15</v>
      </c>
      <c r="D37" t="s">
        <v>104</v>
      </c>
      <c r="E37" t="s">
        <v>17</v>
      </c>
      <c r="F37" s="1" t="s">
        <v>105</v>
      </c>
      <c r="G37" t="s">
        <v>106</v>
      </c>
      <c r="H37">
        <v>65.2</v>
      </c>
      <c r="I37" s="2">
        <v>42780</v>
      </c>
      <c r="J37" s="2">
        <v>42783</v>
      </c>
      <c r="K37">
        <v>65.2</v>
      </c>
    </row>
    <row r="38" spans="1:11" x14ac:dyDescent="0.25">
      <c r="A38" t="str">
        <f>"ZC71BA6B8A"</f>
        <v>ZC71BA6B8A</v>
      </c>
      <c r="B38" t="str">
        <f t="shared" si="0"/>
        <v>06363391001</v>
      </c>
      <c r="C38" t="s">
        <v>15</v>
      </c>
      <c r="D38" t="s">
        <v>107</v>
      </c>
      <c r="E38" t="s">
        <v>37</v>
      </c>
      <c r="F38" s="1" t="s">
        <v>108</v>
      </c>
      <c r="G38" t="s">
        <v>69</v>
      </c>
      <c r="H38">
        <v>153.65</v>
      </c>
      <c r="I38" s="2">
        <v>42695</v>
      </c>
      <c r="J38" s="2">
        <v>42735</v>
      </c>
      <c r="K38">
        <v>153.63999999999999</v>
      </c>
    </row>
    <row r="39" spans="1:11" x14ac:dyDescent="0.25">
      <c r="A39" t="str">
        <f>"Z7919245D5"</f>
        <v>Z7919245D5</v>
      </c>
      <c r="B39" t="str">
        <f t="shared" si="0"/>
        <v>06363391001</v>
      </c>
      <c r="C39" t="s">
        <v>15</v>
      </c>
      <c r="D39" t="s">
        <v>109</v>
      </c>
      <c r="E39" t="s">
        <v>17</v>
      </c>
      <c r="F39" s="1" t="s">
        <v>110</v>
      </c>
      <c r="G39" t="s">
        <v>111</v>
      </c>
      <c r="H39">
        <v>7800</v>
      </c>
      <c r="I39" s="2">
        <v>42461</v>
      </c>
      <c r="J39" s="2">
        <v>42855</v>
      </c>
      <c r="K39">
        <v>7800</v>
      </c>
    </row>
    <row r="40" spans="1:11" x14ac:dyDescent="0.25">
      <c r="A40" t="str">
        <f>"6880871261"</f>
        <v>6880871261</v>
      </c>
      <c r="B40" t="str">
        <f t="shared" si="0"/>
        <v>06363391001</v>
      </c>
      <c r="C40" t="s">
        <v>15</v>
      </c>
      <c r="D40" t="s">
        <v>112</v>
      </c>
      <c r="E40" t="s">
        <v>33</v>
      </c>
      <c r="F40" s="1" t="s">
        <v>113</v>
      </c>
      <c r="G40" t="s">
        <v>114</v>
      </c>
      <c r="H40">
        <v>3432.64</v>
      </c>
      <c r="I40" s="2">
        <v>42779</v>
      </c>
      <c r="J40" s="2">
        <v>44239</v>
      </c>
      <c r="K40">
        <v>1501.78</v>
      </c>
    </row>
    <row r="41" spans="1:11" x14ac:dyDescent="0.25">
      <c r="A41" t="str">
        <f>"6884603A1D"</f>
        <v>6884603A1D</v>
      </c>
      <c r="B41" t="str">
        <f t="shared" si="0"/>
        <v>06363391001</v>
      </c>
      <c r="C41" t="s">
        <v>15</v>
      </c>
      <c r="D41" t="s">
        <v>115</v>
      </c>
      <c r="E41" t="s">
        <v>33</v>
      </c>
      <c r="F41" s="1" t="s">
        <v>116</v>
      </c>
      <c r="G41" t="s">
        <v>117</v>
      </c>
      <c r="H41">
        <v>25000</v>
      </c>
      <c r="I41" s="2">
        <v>42710</v>
      </c>
      <c r="J41" s="2">
        <v>43100</v>
      </c>
      <c r="K41">
        <v>24852.07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molise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2019-01-29T16:15:28Z</dcterms:created>
  <dcterms:modified xsi:type="dcterms:W3CDTF">2019-01-29T16:15:28Z</dcterms:modified>
</cp:coreProperties>
</file>