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rentin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</calcChain>
</file>

<file path=xl/sharedStrings.xml><?xml version="1.0" encoding="utf-8"?>
<sst xmlns="http://schemas.openxmlformats.org/spreadsheetml/2006/main" count="346" uniqueCount="183">
  <si>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</si>
  <si>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</si>
  <si>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</si>
  <si>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</si>
  <si>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</si>
  <si>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</si>
  <si>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</si>
  <si>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</si>
  <si>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</si>
  <si>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</si>
  <si>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</si>
  <si>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</si>
  <si>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</si>
  <si>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</si>
  <si>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</si>
  <si>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</si>
  <si>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Servizio di trasporto mobilio tra la sede di Trento e l'UT Tione</t>
  </si>
  <si>
    <t>23-AFFIDAMENTO IN ECONOMIA - AFFIDAMENTO DIRETTO</t>
  </si>
  <si>
    <t xml:space="preserve">IL MOBILETTO S.A.S. di Bergo Simone &amp; C. (CF: 01787300225)
</t>
  </si>
  <si>
    <t>IL MOBILETTO S.A.S. di Bergo Simone &amp; C. (CF: 01787300225)</t>
  </si>
  <si>
    <t>Movimentazione arredi e materiale vario presso UT Rovereto</t>
  </si>
  <si>
    <t xml:space="preserve">FACCHINI VERDI SOCIETA' COOPERATIVA (CF: 00108070228)
Unilabor scarl (CF: 03632650242)
</t>
  </si>
  <si>
    <t>FACCHINI VERDI SOCIETA' COOPERATIVA (CF: 00108070228)</t>
  </si>
  <si>
    <t>Servizio di spurgo presso la sede di Trento</t>
  </si>
  <si>
    <t xml:space="preserve">FELLER MARCO S.A.S di Feller Marco &amp; C. (CF: 01903360228)
</t>
  </si>
  <si>
    <t>FELLER MARCO S.A.S di Feller Marco &amp; C. (CF: 01903360228)</t>
  </si>
  <si>
    <t>Timbri in gomma personalizzati</t>
  </si>
  <si>
    <t xml:space="preserve">TIMBRIFICIO LAMPO SRL (CF: 02267290373)
</t>
  </si>
  <si>
    <t>TIMBRIFICIO LAMPO SRL (CF: 02267290373)</t>
  </si>
  <si>
    <t>Sosotituzione batterie della piattaforma elevatrice presso UT Borgo Valsugana</t>
  </si>
  <si>
    <t xml:space="preserve">DOMOLIFT Elevatori Srl (CF: 01153190226)
</t>
  </si>
  <si>
    <t>DOMOLIFT Elevatori Srl (CF: 01153190226)</t>
  </si>
  <si>
    <t>Riparazione caldaia presso sede DP Trento</t>
  </si>
  <si>
    <t xml:space="preserve">IOB S.r.l. (CF: 01907710220)
</t>
  </si>
  <si>
    <t>IOB S.r.l. (CF: 01907710220)</t>
  </si>
  <si>
    <t>Opere elettriche necessarie allo spostamento del sistema eliminacode presso UT Rovereto</t>
  </si>
  <si>
    <t xml:space="preserve">COMAI RENZO S.R.L. (CF: 01737590222)
</t>
  </si>
  <si>
    <t>COMAI RENZO S.R.L. (CF: 01737590222)</t>
  </si>
  <si>
    <t>Spostamento dei lettori di badge per l'apertura pedonale dei cancelli presso sede di Trento</t>
  </si>
  <si>
    <t xml:space="preserve">PIEFFE Costruzioni Elettriche di Piffer Giorgio (CF: PFFGRG60D24E048Y)
</t>
  </si>
  <si>
    <t>PIEFFE Costruzioni Elettriche di Piffer Giorgio (CF: PFFGRG60D24E048Y)</t>
  </si>
  <si>
    <t>Trasporto mobili e arredi da UT Rovereto a UT Cavalese e spostamento materiale cartaceo</t>
  </si>
  <si>
    <t>Servizio di trasporto e smaltimento rifiuti ingombranti</t>
  </si>
  <si>
    <t xml:space="preserve">ECOOPERA SocietÃ  Cooperativa (CF: 00621240225)
RIGOTTI F.LLI Srl (CF: 01977710225)
SATIVA S.r.l. (CF: 00676630221)
</t>
  </si>
  <si>
    <t>RIGOTTI F.LLI Srl (CF: 01977710225)</t>
  </si>
  <si>
    <t>Servizio urgente di spurgo tubazioni</t>
  </si>
  <si>
    <t>Fornitura di prodotti da utilizzare nell'ambito del progetto "Fisco&amp;Scuola"</t>
  </si>
  <si>
    <t xml:space="preserve">INDAL S.R.L. (CF: 01056740226)
</t>
  </si>
  <si>
    <t>INDAL S.R.L. (CF: 01056740226)</t>
  </si>
  <si>
    <t>Sostituzione pompa di sollevamento presso archivio seminterrato sede di trento</t>
  </si>
  <si>
    <t xml:space="preserve">BORTOLOTTI Alberto S.r.l. (CF: 01923450223)
</t>
  </si>
  <si>
    <t>BORTOLOTTI Alberto S.r.l. (CF: 01923450223)</t>
  </si>
  <si>
    <t>Verifica impianto sanitario presso sede di Borgo Valsugana</t>
  </si>
  <si>
    <t>Riparazione gruppo frigo dell'impianto di raffrescamento sede di Trento</t>
  </si>
  <si>
    <t xml:space="preserve">SIGNORINI SERVICE SRL (CF: 02649560238)
</t>
  </si>
  <si>
    <t>SIGNORINI SERVICE SRL (CF: 02649560238)</t>
  </si>
  <si>
    <t>Intervento tecnico per ricerca fuga di gas in locale caldaia</t>
  </si>
  <si>
    <t>Riparazione urgente rubinetto presso sede UT Rovereto</t>
  </si>
  <si>
    <t xml:space="preserve">ALBERTINI IMPIANTI di Albertini Mario (CF: LBRMRA63H03H612Z)
</t>
  </si>
  <si>
    <t>ALBERTINI IMPIANTI di Albertini Mario (CF: LBRMRA63H03H612Z)</t>
  </si>
  <si>
    <t>Esecuzione delle verifiche periodiche secondo DPR n.462/01 presso alcune sedi della DP Trento</t>
  </si>
  <si>
    <t xml:space="preserve">NV DI PAISSAN MAURIZIO S.A.S. (CF: 02076500228)
TRENTINA VERIFICHE ELETTRICHE SRL (CF: 01844810224)
</t>
  </si>
  <si>
    <t>TRENTINA VERIFICHE ELETTRICHE SRL (CF: 01844810224)</t>
  </si>
  <si>
    <t>Contratto per un intervento di assistenza sulla centrale di rilevazione fumi</t>
  </si>
  <si>
    <t xml:space="preserve">STS SERVICE (CF: 10459450010)
</t>
  </si>
  <si>
    <t>STS SERVICE (CF: 10459450010)</t>
  </si>
  <si>
    <t>Toner originale per Epson 3800DN</t>
  </si>
  <si>
    <t xml:space="preserve">ALL OFFICE (CF: 12643700151)
C2 SRL (CF: 01121130197)
CORPORATE EXPRESS SRL (CF: 00936630151)
DEBA SRL (CF: 08458520155)
ECO LASER INFORMATICA SRL  (CF: 04427081007)
ECOREFILL S.R.L.  (CF: 02279000489)
ERREBIAN SPA (CF: 08397890586)
FINBUC SRL (CF: 08573761007)
Forato Cancelleria S.r.l. (CF: 01383950225)
ICR - SOCIETA' PER AZIONI  (CF: 05466391009)
MIDA SRL (CF: 01513020238)
SDM Srl (CF: 03379550613)
SOLUZIONE UFFICIO SRL  (CF: 02141630786)
Tecno Office snc (CF: 01259150553)
</t>
  </si>
  <si>
    <t>Tecno Office snc (CF: 01259150553)</t>
  </si>
  <si>
    <t>Intervento di ripristino del sistema controllo accessi presso sede di Trento</t>
  </si>
  <si>
    <t xml:space="preserve">GOLOB SERVICES (CF: GLBFNC66E08L378Q)
</t>
  </si>
  <si>
    <t>GOLOB SERVICES (CF: GLBFNC66E08L378Q)</t>
  </si>
  <si>
    <t>Toner e drum per stampanti Samsung 5010ND</t>
  </si>
  <si>
    <t>26-AFFIDAMENTO DIRETTO IN ADESIONE AD ACCORDO QUADRO/CONVENZIONE</t>
  </si>
  <si>
    <t xml:space="preserve">CONVERGE S.P.A. (CF: 04472901000)
</t>
  </si>
  <si>
    <t>CONVERGE S.P.A. (CF: 04472901000)</t>
  </si>
  <si>
    <t>Riparazione dell'impianto di rilevazione fumi della sede di Trento</t>
  </si>
  <si>
    <t>Intervento di formazione addetti laici all'uso del DAE</t>
  </si>
  <si>
    <t xml:space="preserve">FORMAT TRENTINO S.A.S. (CF: 02181910221)
PROGETTO SALUTE S.R.L. (CF: 01214730226)
PROVINCIA AUTONOMA DI TRENTO (CF: 00337460224)
</t>
  </si>
  <si>
    <t>FORMAT TRENTINO S.A.S. (CF: 02181910221)</t>
  </si>
  <si>
    <t>Riparazione automazione cancello del garage e sostituzione di un maniglione antipanico</t>
  </si>
  <si>
    <t>Stampa di tabella stradale in alluminio con indicazione UT Cavalese</t>
  </si>
  <si>
    <t xml:space="preserve">DUESSE SAS (CF: 02225440227)
</t>
  </si>
  <si>
    <t>DUESSE SAS (CF: 02225440227)</t>
  </si>
  <si>
    <t>Sostituzione di una pompa sommersa presso archivio della sede di Trento</t>
  </si>
  <si>
    <t xml:space="preserve">LEVEGHI SRL (CF: 00414540229)
</t>
  </si>
  <si>
    <t>LEVEGHI SRL (CF: 00414540229)</t>
  </si>
  <si>
    <t>Toner per stampanti SAMSUNG 3471 ND</t>
  </si>
  <si>
    <t>22-PROCEDURA NEGOZIATA DERIVANTE DA AVVISI CON CUI SI INDICE LA GARA</t>
  </si>
  <si>
    <t xml:space="preserve">2M UFFICIO (CF: 07350840638)
ALL OFFICE (CF: 12643700151)
C2 SRL (CF: 01121130197)
Cartoidee di Cultraro Vasta Giuseppe (CF: CLTGPP73S03C351D)
DEBA SRL (CF: 08458520155)
FINBUC SRL (CF: 08573761007)
GECAL  (CF: 08551090155)
MONDOVISION SNC di Fiorelli V &amp; C (CF: 01785820604)
SECURSYSTEM S.R.L. (CF: 00921360442)
SOLUZIONE UFFICIO SRL  (CF: 02141630786)
</t>
  </si>
  <si>
    <t>DEBA SRL (CF: 08458520155)</t>
  </si>
  <si>
    <t>Sostituzione climatizzatore sala server e installazione estrattore in locale trasformatori</t>
  </si>
  <si>
    <t xml:space="preserve">CLIMATEK SNC di Debiasi Paolo e Donati Lorenzo (CF: 02019450226)
LEVEGHI SRL (CF: 00414540229)
SIGNORINI SERVICE SRL (CF: 02649560238)
</t>
  </si>
  <si>
    <t>CLIMATEK SNC di Debiasi Paolo e Donati Lorenzo (CF: 02019450226)</t>
  </si>
  <si>
    <t>Carta naturale in risme f.to A4 e A3</t>
  </si>
  <si>
    <t xml:space="preserve">CONTER FORNITURE S.A.S. (CF: 01206270215)
EDICTA di Perini Stefano (CF: PRNSFN69L03B157M)
Forato Cancelleria S.r.l. (CF: 01383950225)
Ingros Carta Giustacchini spa (CF: 01705680179)
MG S.A.S. DI MANIGHETTI KATIA (CF: 03369290261)
MOAR S.R.L. (CF: 01827230226)
SCRIBA SRL (CF: 02169280233)
SI.EL.CO SRL (CF: 00614130128)
TECNOITALIA S.R.L. (CF: 01308770229)
Ugo Tesi srl (CF: 00272980103)
</t>
  </si>
  <si>
    <t>Forato Cancelleria S.r.l. (CF: 01383950225)</t>
  </si>
  <si>
    <t>Articoli di cancelleria per DP Trento e Uffici Territoriali</t>
  </si>
  <si>
    <t xml:space="preserve">CAPRIOLI SOLUTIONS S.R.L. (CF: 10892451005)
CONTER FORNITURE S.A.S. (CF: 01206270215)
Forato Cancelleria S.r.l. (CF: 01383950225)
Ingros Carta Giustacchini spa (CF: 01705680179)
MG S.A.S. DI MANIGHETTI KATIA (CF: 03369290261)
MOAR S.R.L. (CF: 01827230226)
SCRIBA SRL (CF: 02169280233)
SI.EL.CO SRL (CF: 00614130128)
TECNOITALIA S.R.L. (CF: 01308770229)
Ugo Tesi srl (CF: 00272980103)
</t>
  </si>
  <si>
    <t>MOAR S.R.L. (CF: 01827230226)</t>
  </si>
  <si>
    <t>Sistemazione di un pavimento in legno dell'immobile sede dell'UT Rovereto</t>
  </si>
  <si>
    <t xml:space="preserve">CRISTOFOLINI ELIGIO S.N.C. (CF: 01906750227)
</t>
  </si>
  <si>
    <t>CRISTOFOLINI ELIGIO S.N.C. (CF: 01906750227)</t>
  </si>
  <si>
    <t>FORNITURA DI BUONI PASTO PER GLI UFFICI</t>
  </si>
  <si>
    <t xml:space="preserve">DAY RISTOSERVICE S.P.A. (CF: 03543000370)
</t>
  </si>
  <si>
    <t>DAY RISTOSERVICE S.P.A. (CF: 03543000370)</t>
  </si>
  <si>
    <t>Servizio di pulizia a ridotto impatto ambientale per le sedi degli uffici facenti capo alla DP Trento</t>
  </si>
  <si>
    <t xml:space="preserve">C.R. APPALTI SRL (CF: 04622851006)
</t>
  </si>
  <si>
    <t>C.R. APPALTI SRL (CF: 04622851006)</t>
  </si>
  <si>
    <t>Fornitura e montaggio di serratura elettrica presso sede di Trento</t>
  </si>
  <si>
    <t xml:space="preserve">M.C. MONTAGGI di Camin Mauro (CF: CMNMRA61S27L378S)
</t>
  </si>
  <si>
    <t>M.C. MONTAGGI di Camin Mauro (CF: CMNMRA61S27L378S)</t>
  </si>
  <si>
    <t>Sostituzione di un ventilconvettore presso sede di Trento</t>
  </si>
  <si>
    <t xml:space="preserve">CLIMATEK SNC di Debiasi Paolo e Donati Lorenzo (CF: 02019450226)
LEVEGHI SRL (CF: 00414540229)
</t>
  </si>
  <si>
    <t>Monitor per sistema ARGO eliminacode per UT Riva del Garda</t>
  </si>
  <si>
    <t xml:space="preserve">SIGMA S.P.A. (CF: 01590580443)
</t>
  </si>
  <si>
    <t>SIGMA S.P.A. (CF: 01590580443)</t>
  </si>
  <si>
    <t>servizio di spurgo dello scarico di una terrazza presso la sede di Via Brennero</t>
  </si>
  <si>
    <t>Lavori elettrici attia a predisporre una nuova postazione utenti presso UT Rovereto</t>
  </si>
  <si>
    <t>Timbri in gomma con testo personalizzato</t>
  </si>
  <si>
    <t xml:space="preserve">Forato Cancelleria S.r.l. (CF: 01383950225)
</t>
  </si>
  <si>
    <t>Noleggio full service di fotocopiatrici multifunzione</t>
  </si>
  <si>
    <t xml:space="preserve">KYOCERA DOCUMENT SOLUTION ITALIA SPA (CF: 01788080156)
</t>
  </si>
  <si>
    <t>KYOCERA DOCUMENT SOLUTION ITALIA SPA (CF: 01788080156)</t>
  </si>
  <si>
    <t>Codici e manuali casa Editrice IPSOA</t>
  </si>
  <si>
    <t xml:space="preserve">WOLTERS KLUWER ITALIA SRL (CF: 10209790152)
</t>
  </si>
  <si>
    <t>WOLTERS KLUWER ITALIA SRL (CF: 10209790152)</t>
  </si>
  <si>
    <t>Riparazione di porte in legno e sostituzione di serrature presso la sede di Trento</t>
  </si>
  <si>
    <t>Servizio di facchinaggio esterno dalla sede UT Rovereto alla sede DP Trento</t>
  </si>
  <si>
    <t>Acquisto di fusibili, lampade fluorescenti e ciabatte</t>
  </si>
  <si>
    <t xml:space="preserve">ELCAM SPA (CF: 04668490966)
ELCOM S.P.A. (CF: 00927100941)
ELETTRONICA VENETA SPA (CF: 00066840265)
GRISENTI S.r.l. (CF: 01369610223)
GRUPPO GIOVANNINI SRL (CF: 00611500224)
OLTRE LUCE (CF: 03059800833)
SIMEVIGNUDA SPA (CF: 00103730230)
</t>
  </si>
  <si>
    <t>ELCOM S.P.A. (CF: 00927100941)</t>
  </si>
  <si>
    <t>Verifica periodica ascensori</t>
  </si>
  <si>
    <t xml:space="preserve">I &amp; S INGEGNERIA &amp; SICUREZZA S.R.L. (CF: 01723610216)
</t>
  </si>
  <si>
    <t>I &amp; S INGEGNERIA &amp; SICUREZZA S.R.L. (CF: 01723610216)</t>
  </si>
  <si>
    <t>Richiesta incremento potenza POD IT145E00003037</t>
  </si>
  <si>
    <t xml:space="preserve">A.M.S. Azienda Servizi Municipalizzati di Tione di Trento (CF: 01531350229)
</t>
  </si>
  <si>
    <t>A.M.S. Azienda Servizi Municipalizzati di Tione di Trento (CF: 01531350229)</t>
  </si>
  <si>
    <t>Contratto esecutivo fornitura di toner</t>
  </si>
  <si>
    <t xml:space="preserve">R.C.M. ITALIA s.r.l. (CF: 06736060630)
</t>
  </si>
  <si>
    <t>R.C.M. ITALIA s.r.l. (CF: 06736060630)</t>
  </si>
  <si>
    <t>Intervento di tinteggiatura di una stanza presso UT Rovereto</t>
  </si>
  <si>
    <t xml:space="preserve">BERTONI GILBERTO (CF: BRTGBR50B12B153I)
VAL.TE.CO Srl (CF: 02805260235)
ZENATTI RENATO S.n.c. (CF: 01122840224)
</t>
  </si>
  <si>
    <t>ZENATTI RENATO S.n.c. (CF: 01122840224)</t>
  </si>
  <si>
    <t>ABBONAMENTO AL QUOTIDIANO L'ADIGE</t>
  </si>
  <si>
    <t xml:space="preserve">S.I.E. SPA - SOCIETA' INIZIATIVE EDITORIALI (CF: 07529070158)
</t>
  </si>
  <si>
    <t>S.I.E. SPA - SOCIETA' INIZIATIVE EDITORIALI (CF: 07529070158)</t>
  </si>
  <si>
    <t xml:space="preserve">FORNITURA DI BUONI PASTO PER GLI UFFICI </t>
  </si>
  <si>
    <t xml:space="preserve">ABACO FORNITURE (CF: 09080690150)
CARTOLERIA GIORGIONE DI VISENTIN MAURO (CF: VSNMRA65C16C111I)
CARTOLERIA TEMPIETTO Snc di Sbardellotto G. &amp; C. (CF: 00860500255)
CARTOVENETA APCI SRL (CF: 00164810277)
CENTRO CANCELLERIA S.R.L. (CF: 07286650150)
Forato Cancelleria S.r.l. (CF: 01383950225)
IL CARTOLAIO DI MILANO (CF: 05012360151)
INGROSSO CARTA E CANCELLERIA TARANTOLA (CF: MTTDTL65P56A757F)
SOLUZIONE UFFICIO S.R.L.  (CF: 02778750246)
TUTTOUFFICIO SRL (CF: 01410340176)
</t>
  </si>
  <si>
    <t>Riparazione porte scorrevoli d'ingresso all'edificio il Magnete</t>
  </si>
  <si>
    <t xml:space="preserve">A &amp; C AUTOMAZIONI (CF: 02096600222)
</t>
  </si>
  <si>
    <t>A &amp; C AUTOMAZIONI (CF: 02096600222)</t>
  </si>
  <si>
    <t>Sostituzione portoncino in alluminio per ingresso sede di Cavalese</t>
  </si>
  <si>
    <t xml:space="preserve">C.S. Ceramiche e Legno S.r.l.  (CF: 01549490223)
ENNETRE FINESTRE S.r.l. (CF: 02185590227)
Mazzalai Serramenti S.r.l. (CF: 00127800225)
</t>
  </si>
  <si>
    <t>C.S. Ceramiche e Legno S.r.l.  (CF: 01549490223)</t>
  </si>
  <si>
    <t>FORNITURA DI GAS NATURALE</t>
  </si>
  <si>
    <t xml:space="preserve">SOENERGY SRL (CF: 01565370382)
</t>
  </si>
  <si>
    <t>SOENERGY SRL (CF: 01565370382)</t>
  </si>
  <si>
    <t>Carta in risme per DP Trento e Uffici Territoriali</t>
  </si>
  <si>
    <t xml:space="preserve">ARMENIO EDITORE SRL (CF: 02643980838)
blu3 srl (CF: 07843401006)
CARTA COPY DI ROCCHI ROSANNA (CF: RCCRNN57L66F728X)
CCG Srl (CF: 03351040583)
CLICK UFFICIO SRL (CF: 06067681004)
CONTER FORNITURE S.A.S. (CF: 01206270215)
ERREBIAN SPA (CF: 08397890586)
Forato Cancelleria S.r.l. (CF: 01383950225)
INCARTA SRL (CF: DLRMRA70R13C794M)
OFFICE DEPOT ITALIA SRL (CF: 03675290286)
SI.EL.CO SRL (CF: 00614130128)
TECNOCART di Antonio Natali &amp; C. S.a.s. (CF: 02703241204)
TONER &amp; CO (CF: 01682910706)
Ugo Tesi srl (CF: 00272980103)
</t>
  </si>
  <si>
    <t>sostituzione chiudiporta per UT di Borgo Valsugana</t>
  </si>
  <si>
    <t xml:space="preserve">ARMELLINI di Armelllini Stefano (CF: RMLSFN67D16B006A)
</t>
  </si>
  <si>
    <t>ARMELLINI di Armelllini Stefano (CF: RMLSFN67D16B006A)</t>
  </si>
  <si>
    <t>Sostituzione serrature nelle sedi di Trento e Rovereto</t>
  </si>
  <si>
    <t xml:space="preserve">LOCK S.r.l.s. (CF: 02386010223)
</t>
  </si>
  <si>
    <t>LOCK S.r.l.s. (CF: 02386010223)</t>
  </si>
  <si>
    <t>Fornitura di cordoncini porta badge con stampa</t>
  </si>
  <si>
    <t xml:space="preserve">SADESIGN (CF: 01481210225)
</t>
  </si>
  <si>
    <t>SADESIGN (CF: 01481210225)</t>
  </si>
  <si>
    <t>Monitor per sistema eliminacode Argo dell'UT Trento</t>
  </si>
  <si>
    <t>Installazione di riduttore di pressione presso UT Rovereto</t>
  </si>
  <si>
    <t xml:space="preserve">ALBERTINI IMPIANTI di Albertini Mario (CF: LBRMRA63H03H612Z)
LEVEGHI SRL (CF: 00414540229)
Limes s.r.l. (CF: 00187060249)
</t>
  </si>
  <si>
    <t>Fornitura e installazione di n. 2 scaldacqua elettrici per sede DP Trento</t>
  </si>
  <si>
    <t xml:space="preserve">knycz S.r.l. (CF: 00123750226)
</t>
  </si>
  <si>
    <t>knycz S.r.l. (CF: 00123750226)</t>
  </si>
  <si>
    <t>Sistemazione tende UT Rovereto</t>
  </si>
  <si>
    <t xml:space="preserve">DEVORE' di D'Antonio Matteo (CF: DNTMTT77T17H703K)
</t>
  </si>
  <si>
    <t>DEVORE' di D'Antonio Matteo (CF: DNTMTT77T17H703K)</t>
  </si>
  <si>
    <t>Fornitura di Energia Elettrica in regime di libero mercato</t>
  </si>
  <si>
    <t xml:space="preserve">Iren Mercato S.p.A. (CF: 01178580997)
</t>
  </si>
  <si>
    <t>Iren Mercato S.p.A. (CF: 01178580997)</t>
  </si>
  <si>
    <t>Manutenzione semestrale dell'impianto di sollevamento sede di Borgo Valsugana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</si>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</sst>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B3" sqref="B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"Z7317E9A7D"</f>
        <v>Z7317E9A7D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168</v>
      </c>
      <c r="I3" s="2">
        <v>42377</v>
      </c>
      <c r="J3" s="2">
        <v>42377</v>
      </c>
      <c r="K3">
        <v>168</v>
      </c>
    </row>
    <row r="4" spans="1:11" x14ac:dyDescent="0.25">
      <c r="A4" t="str">
        <f>"ZE717F47EC"</f>
        <v>ZE717F47EC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900</v>
      </c>
      <c r="I4" s="2">
        <v>42387</v>
      </c>
      <c r="J4" s="2">
        <v>42400</v>
      </c>
      <c r="K4">
        <v>900</v>
      </c>
    </row>
    <row r="5" spans="1:11" x14ac:dyDescent="0.25">
      <c r="A5" t="str">
        <f>"Z3417EDFCA"</f>
        <v>Z3417EDFCA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250</v>
      </c>
      <c r="I5" s="2">
        <v>42377</v>
      </c>
      <c r="J5" s="2">
        <v>42384</v>
      </c>
      <c r="K5">
        <v>250</v>
      </c>
    </row>
    <row r="6" spans="1:11" x14ac:dyDescent="0.25">
      <c r="A6" t="str">
        <f>"Z6E1801786"</f>
        <v>Z6E1801786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184.6</v>
      </c>
      <c r="I6" s="2">
        <v>42383</v>
      </c>
      <c r="J6" s="2">
        <v>42395</v>
      </c>
      <c r="K6">
        <v>184.6</v>
      </c>
    </row>
    <row r="7" spans="1:11" x14ac:dyDescent="0.25">
      <c r="A7" t="str">
        <f>"Z5E18CA617"</f>
        <v>Z5E18CA617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30</v>
      </c>
      <c r="I7" s="2">
        <v>42422</v>
      </c>
      <c r="J7" s="2">
        <v>42431</v>
      </c>
      <c r="K7">
        <v>30</v>
      </c>
    </row>
    <row r="8" spans="1:11" x14ac:dyDescent="0.25">
      <c r="A8" t="str">
        <f>"Z2C18B0E77"</f>
        <v>Z2C18B0E77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1300</v>
      </c>
      <c r="I8" s="2">
        <v>42424</v>
      </c>
      <c r="J8" s="2">
        <v>42429</v>
      </c>
      <c r="K8">
        <v>1300</v>
      </c>
    </row>
    <row r="9" spans="1:11" x14ac:dyDescent="0.25">
      <c r="A9" t="str">
        <f>"Z4918481D6"</f>
        <v>Z4918481D6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958</v>
      </c>
      <c r="I9" s="2">
        <v>42394</v>
      </c>
      <c r="J9" s="2">
        <v>42401</v>
      </c>
      <c r="K9">
        <v>958</v>
      </c>
    </row>
    <row r="10" spans="1:11" x14ac:dyDescent="0.25">
      <c r="A10" t="str">
        <f>"Z6F18AEF80"</f>
        <v>Z6F18AEF80</v>
      </c>
      <c r="B10" t="str">
        <f t="shared" si="0"/>
        <v>06363391001</v>
      </c>
      <c r="C10" t="s">
        <v>15</v>
      </c>
      <c r="D10" t="s">
        <v>26</v>
      </c>
      <c r="E10" t="s">
        <v>17</v>
      </c>
      <c r="F10" s="1" t="s">
        <v>27</v>
      </c>
      <c r="G10" t="s">
        <v>28</v>
      </c>
      <c r="H10">
        <v>75.2</v>
      </c>
      <c r="I10" s="2">
        <v>42430</v>
      </c>
      <c r="J10" s="2">
        <v>42443</v>
      </c>
      <c r="K10">
        <v>75.2</v>
      </c>
    </row>
    <row r="11" spans="1:11" x14ac:dyDescent="0.25">
      <c r="A11" t="str">
        <f>"Z2A19024F8"</f>
        <v>Z2A19024F8</v>
      </c>
      <c r="B11" t="str">
        <f t="shared" si="0"/>
        <v>06363391001</v>
      </c>
      <c r="C11" t="s">
        <v>15</v>
      </c>
      <c r="D11" t="s">
        <v>38</v>
      </c>
      <c r="E11" t="s">
        <v>17</v>
      </c>
      <c r="F11" s="1" t="s">
        <v>39</v>
      </c>
      <c r="G11" t="s">
        <v>40</v>
      </c>
      <c r="H11">
        <v>664.26</v>
      </c>
      <c r="I11" s="2">
        <v>42445</v>
      </c>
      <c r="J11" s="2">
        <v>42450</v>
      </c>
      <c r="K11">
        <v>664.26</v>
      </c>
    </row>
    <row r="12" spans="1:11" x14ac:dyDescent="0.25">
      <c r="A12" t="str">
        <f>"ZD718F7312"</f>
        <v>ZD718F7312</v>
      </c>
      <c r="B12" t="str">
        <f t="shared" si="0"/>
        <v>06363391001</v>
      </c>
      <c r="C12" t="s">
        <v>15</v>
      </c>
      <c r="D12" t="s">
        <v>41</v>
      </c>
      <c r="E12" t="s">
        <v>17</v>
      </c>
      <c r="F12" s="1" t="s">
        <v>18</v>
      </c>
      <c r="G12" t="s">
        <v>19</v>
      </c>
      <c r="H12">
        <v>378</v>
      </c>
      <c r="I12" s="2">
        <v>42445</v>
      </c>
      <c r="J12" s="2">
        <v>42445</v>
      </c>
      <c r="K12">
        <v>378</v>
      </c>
    </row>
    <row r="13" spans="1:11" x14ac:dyDescent="0.25">
      <c r="A13" t="str">
        <f>"Z6718FAA2F"</f>
        <v>Z6718FAA2F</v>
      </c>
      <c r="B13" t="str">
        <f t="shared" si="0"/>
        <v>06363391001</v>
      </c>
      <c r="C13" t="s">
        <v>15</v>
      </c>
      <c r="D13" t="s">
        <v>42</v>
      </c>
      <c r="E13" t="s">
        <v>17</v>
      </c>
      <c r="F13" s="1" t="s">
        <v>43</v>
      </c>
      <c r="G13" t="s">
        <v>44</v>
      </c>
      <c r="H13">
        <v>2000</v>
      </c>
      <c r="I13" s="2">
        <v>42444</v>
      </c>
      <c r="J13" s="2">
        <v>42735</v>
      </c>
      <c r="K13">
        <v>1328</v>
      </c>
    </row>
    <row r="14" spans="1:11" x14ac:dyDescent="0.25">
      <c r="A14" t="str">
        <f>"ZE318A3710"</f>
        <v>ZE318A3710</v>
      </c>
      <c r="B14" t="str">
        <f t="shared" si="0"/>
        <v>06363391001</v>
      </c>
      <c r="C14" t="s">
        <v>15</v>
      </c>
      <c r="D14" t="s">
        <v>45</v>
      </c>
      <c r="E14" t="s">
        <v>17</v>
      </c>
      <c r="F14" s="1" t="s">
        <v>24</v>
      </c>
      <c r="G14" t="s">
        <v>25</v>
      </c>
      <c r="H14">
        <v>270</v>
      </c>
      <c r="I14" s="2">
        <v>42422</v>
      </c>
      <c r="J14" s="2">
        <v>42422</v>
      </c>
      <c r="K14">
        <v>270</v>
      </c>
    </row>
    <row r="15" spans="1:11" x14ac:dyDescent="0.25">
      <c r="A15" t="str">
        <f>"ZD2191E14D"</f>
        <v>ZD2191E14D</v>
      </c>
      <c r="B15" t="str">
        <f t="shared" si="0"/>
        <v>06363391001</v>
      </c>
      <c r="C15" t="s">
        <v>15</v>
      </c>
      <c r="D15" t="s">
        <v>46</v>
      </c>
      <c r="E15" t="s">
        <v>17</v>
      </c>
      <c r="F15" s="1" t="s">
        <v>47</v>
      </c>
      <c r="G15" t="s">
        <v>48</v>
      </c>
      <c r="H15">
        <v>100</v>
      </c>
      <c r="I15" s="2">
        <v>42451</v>
      </c>
      <c r="J15" s="2">
        <v>42451</v>
      </c>
      <c r="K15">
        <v>90.91</v>
      </c>
    </row>
    <row r="16" spans="1:11" x14ac:dyDescent="0.25">
      <c r="A16" t="str">
        <f>"ZF21968473"</f>
        <v>ZF21968473</v>
      </c>
      <c r="B16" t="str">
        <f t="shared" si="0"/>
        <v>06363391001</v>
      </c>
      <c r="C16" t="s">
        <v>15</v>
      </c>
      <c r="D16" t="s">
        <v>49</v>
      </c>
      <c r="E16" t="s">
        <v>17</v>
      </c>
      <c r="F16" s="1" t="s">
        <v>50</v>
      </c>
      <c r="G16" t="s">
        <v>51</v>
      </c>
      <c r="H16">
        <v>679</v>
      </c>
      <c r="I16" s="2">
        <v>42473</v>
      </c>
      <c r="J16" s="2">
        <v>42475</v>
      </c>
      <c r="K16">
        <v>679</v>
      </c>
    </row>
    <row r="17" spans="1:11" x14ac:dyDescent="0.25">
      <c r="A17" t="str">
        <f>"Z77196E0CC"</f>
        <v>Z77196E0CC</v>
      </c>
      <c r="B17" t="str">
        <f t="shared" si="0"/>
        <v>06363391001</v>
      </c>
      <c r="C17" t="s">
        <v>15</v>
      </c>
      <c r="D17" t="s">
        <v>52</v>
      </c>
      <c r="E17" t="s">
        <v>17</v>
      </c>
      <c r="F17" s="1" t="s">
        <v>50</v>
      </c>
      <c r="G17" t="s">
        <v>51</v>
      </c>
      <c r="H17">
        <v>195</v>
      </c>
      <c r="I17" s="2">
        <v>42460</v>
      </c>
      <c r="J17" s="2">
        <v>42460</v>
      </c>
      <c r="K17">
        <v>195</v>
      </c>
    </row>
    <row r="18" spans="1:11" x14ac:dyDescent="0.25">
      <c r="A18" t="str">
        <f>"Z1919AA0D5"</f>
        <v>Z1919AA0D5</v>
      </c>
      <c r="B18" t="str">
        <f t="shared" si="0"/>
        <v>06363391001</v>
      </c>
      <c r="C18" t="s">
        <v>15</v>
      </c>
      <c r="D18" t="s">
        <v>53</v>
      </c>
      <c r="E18" t="s">
        <v>17</v>
      </c>
      <c r="F18" s="1" t="s">
        <v>54</v>
      </c>
      <c r="G18" t="s">
        <v>55</v>
      </c>
      <c r="H18">
        <v>1823</v>
      </c>
      <c r="I18" s="2">
        <v>42488</v>
      </c>
      <c r="J18" s="2">
        <v>42489</v>
      </c>
      <c r="K18">
        <v>1823</v>
      </c>
    </row>
    <row r="19" spans="1:11" x14ac:dyDescent="0.25">
      <c r="A19" t="str">
        <f>"Z6A19ADCE7"</f>
        <v>Z6A19ADCE7</v>
      </c>
      <c r="B19" t="str">
        <f t="shared" si="0"/>
        <v>06363391001</v>
      </c>
      <c r="C19" t="s">
        <v>15</v>
      </c>
      <c r="D19" t="s">
        <v>56</v>
      </c>
      <c r="E19" t="s">
        <v>17</v>
      </c>
      <c r="F19" s="1" t="s">
        <v>33</v>
      </c>
      <c r="G19" t="s">
        <v>34</v>
      </c>
      <c r="H19">
        <v>95</v>
      </c>
      <c r="I19" s="2">
        <v>42450</v>
      </c>
      <c r="J19" s="2">
        <v>42450</v>
      </c>
      <c r="K19">
        <v>95</v>
      </c>
    </row>
    <row r="20" spans="1:11" x14ac:dyDescent="0.25">
      <c r="A20" t="str">
        <f>"Z8819BE9CB"</f>
        <v>Z8819BE9CB</v>
      </c>
      <c r="B20" t="str">
        <f t="shared" si="0"/>
        <v>06363391001</v>
      </c>
      <c r="C20" t="s">
        <v>15</v>
      </c>
      <c r="D20" t="s">
        <v>57</v>
      </c>
      <c r="E20" t="s">
        <v>17</v>
      </c>
      <c r="F20" s="1" t="s">
        <v>58</v>
      </c>
      <c r="G20" t="s">
        <v>59</v>
      </c>
      <c r="H20">
        <v>82</v>
      </c>
      <c r="I20" s="2">
        <v>42490</v>
      </c>
      <c r="J20" s="2">
        <v>42490</v>
      </c>
      <c r="K20">
        <v>82</v>
      </c>
    </row>
    <row r="21" spans="1:11" x14ac:dyDescent="0.25">
      <c r="A21" t="str">
        <f>"Z5418C61B4"</f>
        <v>Z5418C61B4</v>
      </c>
      <c r="B21" t="str">
        <f t="shared" si="0"/>
        <v>06363391001</v>
      </c>
      <c r="C21" t="s">
        <v>15</v>
      </c>
      <c r="D21" t="s">
        <v>60</v>
      </c>
      <c r="E21" t="s">
        <v>17</v>
      </c>
      <c r="F21" s="1" t="s">
        <v>61</v>
      </c>
      <c r="G21" t="s">
        <v>62</v>
      </c>
      <c r="H21">
        <v>1000</v>
      </c>
      <c r="I21" s="2">
        <v>42472</v>
      </c>
      <c r="J21" s="2">
        <v>42490</v>
      </c>
      <c r="K21">
        <v>1000</v>
      </c>
    </row>
    <row r="22" spans="1:11" x14ac:dyDescent="0.25">
      <c r="A22" t="str">
        <f>"Z86192B62B"</f>
        <v>Z86192B62B</v>
      </c>
      <c r="B22" t="str">
        <f t="shared" si="0"/>
        <v>06363391001</v>
      </c>
      <c r="C22" t="s">
        <v>15</v>
      </c>
      <c r="D22" t="s">
        <v>63</v>
      </c>
      <c r="E22" t="s">
        <v>17</v>
      </c>
      <c r="F22" s="1" t="s">
        <v>64</v>
      </c>
      <c r="G22" t="s">
        <v>65</v>
      </c>
      <c r="H22">
        <v>957</v>
      </c>
      <c r="I22" s="2">
        <v>42465</v>
      </c>
      <c r="J22" s="2">
        <v>42465</v>
      </c>
      <c r="K22">
        <v>619</v>
      </c>
    </row>
    <row r="23" spans="1:11" x14ac:dyDescent="0.25">
      <c r="A23" t="str">
        <f>"ZCC18D2AB0"</f>
        <v>ZCC18D2AB0</v>
      </c>
      <c r="B23" t="str">
        <f t="shared" si="0"/>
        <v>06363391001</v>
      </c>
      <c r="C23" t="s">
        <v>15</v>
      </c>
      <c r="D23" t="s">
        <v>66</v>
      </c>
      <c r="E23" t="s">
        <v>17</v>
      </c>
      <c r="F23" s="1" t="s">
        <v>67</v>
      </c>
      <c r="G23" t="s">
        <v>68</v>
      </c>
      <c r="H23">
        <v>898.2</v>
      </c>
      <c r="I23" s="2">
        <v>42460</v>
      </c>
      <c r="J23" s="2">
        <v>42471</v>
      </c>
      <c r="K23">
        <v>898.2</v>
      </c>
    </row>
    <row r="24" spans="1:11" x14ac:dyDescent="0.25">
      <c r="A24" t="str">
        <f>"Z7319AE72C"</f>
        <v>Z7319AE72C</v>
      </c>
      <c r="B24" t="str">
        <f t="shared" si="0"/>
        <v>06363391001</v>
      </c>
      <c r="C24" t="s">
        <v>15</v>
      </c>
      <c r="D24" t="s">
        <v>69</v>
      </c>
      <c r="E24" t="s">
        <v>17</v>
      </c>
      <c r="F24" s="1" t="s">
        <v>70</v>
      </c>
      <c r="G24" t="s">
        <v>71</v>
      </c>
      <c r="H24">
        <v>572.64</v>
      </c>
      <c r="I24" s="2">
        <v>42500</v>
      </c>
      <c r="J24" s="2">
        <v>42500</v>
      </c>
      <c r="K24">
        <v>572.64</v>
      </c>
    </row>
    <row r="25" spans="1:11" x14ac:dyDescent="0.25">
      <c r="A25" t="str">
        <f>"ZC019C8613"</f>
        <v>ZC019C8613</v>
      </c>
      <c r="B25" t="str">
        <f t="shared" si="0"/>
        <v>06363391001</v>
      </c>
      <c r="C25" t="s">
        <v>15</v>
      </c>
      <c r="D25" t="s">
        <v>72</v>
      </c>
      <c r="E25" t="s">
        <v>73</v>
      </c>
      <c r="F25" s="1" t="s">
        <v>74</v>
      </c>
      <c r="G25" t="s">
        <v>75</v>
      </c>
      <c r="H25">
        <v>4860</v>
      </c>
      <c r="I25" s="2">
        <v>42506</v>
      </c>
      <c r="J25" s="2">
        <v>42507</v>
      </c>
      <c r="K25">
        <v>0</v>
      </c>
    </row>
    <row r="26" spans="1:11" x14ac:dyDescent="0.25">
      <c r="A26" t="str">
        <f>"Z2719CC0D8"</f>
        <v>Z2719CC0D8</v>
      </c>
      <c r="B26" t="str">
        <f t="shared" si="0"/>
        <v>06363391001</v>
      </c>
      <c r="C26" t="s">
        <v>15</v>
      </c>
      <c r="D26" t="s">
        <v>76</v>
      </c>
      <c r="E26" t="s">
        <v>17</v>
      </c>
      <c r="F26" s="1" t="s">
        <v>64</v>
      </c>
      <c r="G26" t="s">
        <v>65</v>
      </c>
      <c r="H26">
        <v>1798</v>
      </c>
      <c r="I26" s="2">
        <v>42502</v>
      </c>
      <c r="J26" s="2">
        <v>42503</v>
      </c>
      <c r="K26">
        <v>1796</v>
      </c>
    </row>
    <row r="27" spans="1:11" x14ac:dyDescent="0.25">
      <c r="A27" t="str">
        <f>"Z6719B49E8"</f>
        <v>Z6719B49E8</v>
      </c>
      <c r="B27" t="str">
        <f t="shared" si="0"/>
        <v>06363391001</v>
      </c>
      <c r="C27" t="s">
        <v>15</v>
      </c>
      <c r="D27" t="s">
        <v>77</v>
      </c>
      <c r="E27" t="s">
        <v>17</v>
      </c>
      <c r="F27" s="1" t="s">
        <v>78</v>
      </c>
      <c r="G27" t="s">
        <v>79</v>
      </c>
      <c r="H27">
        <v>1260</v>
      </c>
      <c r="I27" s="2">
        <v>42514</v>
      </c>
      <c r="J27" s="2">
        <v>42516</v>
      </c>
      <c r="K27">
        <v>1260</v>
      </c>
    </row>
    <row r="28" spans="1:11" x14ac:dyDescent="0.25">
      <c r="A28" t="str">
        <f>"Z4619FAF6A"</f>
        <v>Z4619FAF6A</v>
      </c>
      <c r="B28" t="str">
        <f t="shared" si="0"/>
        <v>06363391001</v>
      </c>
      <c r="C28" t="s">
        <v>15</v>
      </c>
      <c r="D28" t="s">
        <v>80</v>
      </c>
      <c r="E28" t="s">
        <v>17</v>
      </c>
      <c r="F28" s="1" t="s">
        <v>39</v>
      </c>
      <c r="G28" t="s">
        <v>40</v>
      </c>
      <c r="H28">
        <v>305.39999999999998</v>
      </c>
      <c r="I28" s="2">
        <v>42513</v>
      </c>
      <c r="J28" s="2">
        <v>42513</v>
      </c>
      <c r="K28">
        <v>305.39999999999998</v>
      </c>
    </row>
    <row r="29" spans="1:11" x14ac:dyDescent="0.25">
      <c r="A29" t="str">
        <f>"Z7519B6D0E"</f>
        <v>Z7519B6D0E</v>
      </c>
      <c r="B29" t="str">
        <f t="shared" si="0"/>
        <v>06363391001</v>
      </c>
      <c r="C29" t="s">
        <v>15</v>
      </c>
      <c r="D29" t="s">
        <v>81</v>
      </c>
      <c r="E29" t="s">
        <v>17</v>
      </c>
      <c r="F29" s="1" t="s">
        <v>82</v>
      </c>
      <c r="G29" t="s">
        <v>83</v>
      </c>
      <c r="H29">
        <v>98</v>
      </c>
      <c r="I29" s="2">
        <v>42502</v>
      </c>
      <c r="J29" s="2">
        <v>42510</v>
      </c>
      <c r="K29">
        <v>98</v>
      </c>
    </row>
    <row r="30" spans="1:11" x14ac:dyDescent="0.25">
      <c r="A30" t="str">
        <f>"Z281A543B7"</f>
        <v>Z281A543B7</v>
      </c>
      <c r="B30" t="str">
        <f t="shared" si="0"/>
        <v>06363391001</v>
      </c>
      <c r="C30" t="s">
        <v>15</v>
      </c>
      <c r="D30" t="s">
        <v>84</v>
      </c>
      <c r="E30" t="s">
        <v>17</v>
      </c>
      <c r="F30" s="1" t="s">
        <v>85</v>
      </c>
      <c r="G30" t="s">
        <v>86</v>
      </c>
      <c r="H30">
        <v>620</v>
      </c>
      <c r="I30" s="2">
        <v>42529</v>
      </c>
      <c r="J30" s="2">
        <v>42531</v>
      </c>
      <c r="K30">
        <v>620</v>
      </c>
    </row>
    <row r="31" spans="1:11" x14ac:dyDescent="0.25">
      <c r="A31" t="str">
        <f>"Z4019C84E9"</f>
        <v>Z4019C84E9</v>
      </c>
      <c r="B31" t="str">
        <f t="shared" si="0"/>
        <v>06363391001</v>
      </c>
      <c r="C31" t="s">
        <v>15</v>
      </c>
      <c r="D31" t="s">
        <v>87</v>
      </c>
      <c r="E31" t="s">
        <v>88</v>
      </c>
      <c r="F31" s="1" t="s">
        <v>89</v>
      </c>
      <c r="G31" t="s">
        <v>90</v>
      </c>
      <c r="H31">
        <v>1990.8</v>
      </c>
      <c r="I31" s="2">
        <v>42516</v>
      </c>
      <c r="J31" s="2">
        <v>42520</v>
      </c>
      <c r="K31">
        <v>1990.8</v>
      </c>
    </row>
    <row r="32" spans="1:11" x14ac:dyDescent="0.25">
      <c r="A32" t="str">
        <f>"ZB61A6263D"</f>
        <v>ZB61A6263D</v>
      </c>
      <c r="B32" t="str">
        <f t="shared" si="0"/>
        <v>06363391001</v>
      </c>
      <c r="C32" t="s">
        <v>15</v>
      </c>
      <c r="D32" t="s">
        <v>91</v>
      </c>
      <c r="E32" t="s">
        <v>17</v>
      </c>
      <c r="F32" s="1" t="s">
        <v>92</v>
      </c>
      <c r="G32" t="s">
        <v>93</v>
      </c>
      <c r="H32">
        <v>3280</v>
      </c>
      <c r="I32" s="2">
        <v>42544</v>
      </c>
      <c r="J32" s="2">
        <v>42545</v>
      </c>
      <c r="K32">
        <v>3280</v>
      </c>
    </row>
    <row r="33" spans="1:11" x14ac:dyDescent="0.25">
      <c r="A33" t="str">
        <f>"Z121A18BA2"</f>
        <v>Z121A18BA2</v>
      </c>
      <c r="B33" t="str">
        <f t="shared" si="0"/>
        <v>06363391001</v>
      </c>
      <c r="C33" t="s">
        <v>15</v>
      </c>
      <c r="D33" t="s">
        <v>94</v>
      </c>
      <c r="E33" t="s">
        <v>88</v>
      </c>
      <c r="F33" s="1" t="s">
        <v>95</v>
      </c>
      <c r="G33" t="s">
        <v>96</v>
      </c>
      <c r="H33">
        <v>6249</v>
      </c>
      <c r="I33" s="2">
        <v>42531</v>
      </c>
      <c r="J33" s="2">
        <v>42543</v>
      </c>
      <c r="K33">
        <v>6249</v>
      </c>
    </row>
    <row r="34" spans="1:11" x14ac:dyDescent="0.25">
      <c r="A34" t="str">
        <f>"Z631A18BE5"</f>
        <v>Z631A18BE5</v>
      </c>
      <c r="B34" t="str">
        <f t="shared" si="0"/>
        <v>06363391001</v>
      </c>
      <c r="C34" t="s">
        <v>15</v>
      </c>
      <c r="D34" t="s">
        <v>97</v>
      </c>
      <c r="E34" t="s">
        <v>88</v>
      </c>
      <c r="F34" s="1" t="s">
        <v>98</v>
      </c>
      <c r="G34" t="s">
        <v>99</v>
      </c>
      <c r="H34">
        <v>3064.27</v>
      </c>
      <c r="I34" s="2">
        <v>42545</v>
      </c>
      <c r="J34" s="2">
        <v>42550</v>
      </c>
      <c r="K34">
        <v>3064.27</v>
      </c>
    </row>
    <row r="35" spans="1:11" x14ac:dyDescent="0.25">
      <c r="A35" t="str">
        <f>"ZCC1A3D41F"</f>
        <v>ZCC1A3D41F</v>
      </c>
      <c r="B35" t="str">
        <f t="shared" ref="B35:B68" si="1">"06363391001"</f>
        <v>06363391001</v>
      </c>
      <c r="C35" t="s">
        <v>15</v>
      </c>
      <c r="D35" t="s">
        <v>100</v>
      </c>
      <c r="E35" t="s">
        <v>17</v>
      </c>
      <c r="F35" s="1" t="s">
        <v>101</v>
      </c>
      <c r="G35" t="s">
        <v>102</v>
      </c>
      <c r="H35">
        <v>2740.23</v>
      </c>
      <c r="I35" s="2">
        <v>42548</v>
      </c>
      <c r="J35" s="2">
        <v>42551</v>
      </c>
      <c r="K35">
        <v>2740.23</v>
      </c>
    </row>
    <row r="36" spans="1:11" x14ac:dyDescent="0.25">
      <c r="A36" t="str">
        <f>"6669509CED"</f>
        <v>6669509CED</v>
      </c>
      <c r="B36" t="str">
        <f t="shared" si="1"/>
        <v>06363391001</v>
      </c>
      <c r="C36" t="s">
        <v>15</v>
      </c>
      <c r="D36" t="s">
        <v>103</v>
      </c>
      <c r="E36" t="s">
        <v>73</v>
      </c>
      <c r="F36" s="1" t="s">
        <v>104</v>
      </c>
      <c r="G36" t="s">
        <v>105</v>
      </c>
      <c r="H36">
        <v>129363.2</v>
      </c>
      <c r="I36" s="2">
        <v>42480</v>
      </c>
      <c r="J36" s="2">
        <v>42704</v>
      </c>
      <c r="K36">
        <v>129264.06</v>
      </c>
    </row>
    <row r="37" spans="1:11" x14ac:dyDescent="0.25">
      <c r="A37" t="str">
        <f>"6661581E88"</f>
        <v>6661581E88</v>
      </c>
      <c r="B37" t="str">
        <f t="shared" si="1"/>
        <v>06363391001</v>
      </c>
      <c r="C37" t="s">
        <v>15</v>
      </c>
      <c r="D37" t="s">
        <v>106</v>
      </c>
      <c r="E37" t="s">
        <v>73</v>
      </c>
      <c r="F37" s="1" t="s">
        <v>107</v>
      </c>
      <c r="G37" t="s">
        <v>108</v>
      </c>
      <c r="H37">
        <v>962940.45</v>
      </c>
      <c r="I37" s="2">
        <v>42522</v>
      </c>
      <c r="J37" s="2">
        <v>43852</v>
      </c>
      <c r="K37">
        <v>269352.02</v>
      </c>
    </row>
    <row r="38" spans="1:11" x14ac:dyDescent="0.25">
      <c r="A38" t="str">
        <f>"Z2E1A82996"</f>
        <v>Z2E1A82996</v>
      </c>
      <c r="B38" t="str">
        <f t="shared" si="1"/>
        <v>06363391001</v>
      </c>
      <c r="C38" t="s">
        <v>15</v>
      </c>
      <c r="D38" t="s">
        <v>109</v>
      </c>
      <c r="E38" t="s">
        <v>17</v>
      </c>
      <c r="F38" s="1" t="s">
        <v>110</v>
      </c>
      <c r="G38" t="s">
        <v>111</v>
      </c>
      <c r="H38">
        <v>160</v>
      </c>
      <c r="I38" s="2">
        <v>42557</v>
      </c>
      <c r="J38" s="2">
        <v>42557</v>
      </c>
      <c r="K38">
        <v>160</v>
      </c>
    </row>
    <row r="39" spans="1:11" x14ac:dyDescent="0.25">
      <c r="A39" t="str">
        <f>"Z411AA1AE7"</f>
        <v>Z411AA1AE7</v>
      </c>
      <c r="B39" t="str">
        <f t="shared" si="1"/>
        <v>06363391001</v>
      </c>
      <c r="C39" t="s">
        <v>15</v>
      </c>
      <c r="D39" t="s">
        <v>112</v>
      </c>
      <c r="E39" t="s">
        <v>17</v>
      </c>
      <c r="F39" s="1" t="s">
        <v>113</v>
      </c>
      <c r="G39" t="s">
        <v>86</v>
      </c>
      <c r="H39">
        <v>350</v>
      </c>
      <c r="I39" s="2">
        <v>42569</v>
      </c>
      <c r="J39" s="2">
        <v>42570</v>
      </c>
      <c r="K39">
        <v>350</v>
      </c>
    </row>
    <row r="40" spans="1:11" x14ac:dyDescent="0.25">
      <c r="A40" t="str">
        <f>"Z781A77D5C"</f>
        <v>Z781A77D5C</v>
      </c>
      <c r="B40" t="str">
        <f t="shared" si="1"/>
        <v>06363391001</v>
      </c>
      <c r="C40" t="s">
        <v>15</v>
      </c>
      <c r="D40" t="s">
        <v>114</v>
      </c>
      <c r="E40" t="s">
        <v>17</v>
      </c>
      <c r="F40" s="1" t="s">
        <v>115</v>
      </c>
      <c r="G40" t="s">
        <v>116</v>
      </c>
      <c r="H40">
        <v>1250</v>
      </c>
      <c r="I40" s="2">
        <v>42573</v>
      </c>
      <c r="J40" s="2">
        <v>42578</v>
      </c>
      <c r="K40">
        <v>1250</v>
      </c>
    </row>
    <row r="41" spans="1:11" x14ac:dyDescent="0.25">
      <c r="A41" t="str">
        <f>"Z271AE9ACF"</f>
        <v>Z271AE9ACF</v>
      </c>
      <c r="B41" t="str">
        <f t="shared" si="1"/>
        <v>06363391001</v>
      </c>
      <c r="C41" t="s">
        <v>15</v>
      </c>
      <c r="D41" t="s">
        <v>117</v>
      </c>
      <c r="E41" t="s">
        <v>17</v>
      </c>
      <c r="F41" s="1" t="s">
        <v>24</v>
      </c>
      <c r="G41" t="s">
        <v>25</v>
      </c>
      <c r="H41">
        <v>200</v>
      </c>
      <c r="I41" s="2">
        <v>42593</v>
      </c>
      <c r="J41" s="2">
        <v>42593</v>
      </c>
      <c r="K41">
        <v>200</v>
      </c>
    </row>
    <row r="42" spans="1:11" x14ac:dyDescent="0.25">
      <c r="A42" t="str">
        <f>"Z441ADC40F"</f>
        <v>Z441ADC40F</v>
      </c>
      <c r="B42" t="str">
        <f t="shared" si="1"/>
        <v>06363391001</v>
      </c>
      <c r="C42" t="s">
        <v>15</v>
      </c>
      <c r="D42" t="s">
        <v>118</v>
      </c>
      <c r="E42" t="s">
        <v>17</v>
      </c>
      <c r="F42" s="1" t="s">
        <v>36</v>
      </c>
      <c r="G42" t="s">
        <v>37</v>
      </c>
      <c r="H42">
        <v>391.5</v>
      </c>
      <c r="I42" s="2">
        <v>42586</v>
      </c>
      <c r="J42" s="2">
        <v>42587</v>
      </c>
      <c r="K42">
        <v>0</v>
      </c>
    </row>
    <row r="43" spans="1:11" x14ac:dyDescent="0.25">
      <c r="A43" t="str">
        <f>"ZAF1AD48ED"</f>
        <v>ZAF1AD48ED</v>
      </c>
      <c r="B43" t="str">
        <f t="shared" si="1"/>
        <v>06363391001</v>
      </c>
      <c r="C43" t="s">
        <v>15</v>
      </c>
      <c r="D43" t="s">
        <v>119</v>
      </c>
      <c r="E43" t="s">
        <v>17</v>
      </c>
      <c r="F43" s="1" t="s">
        <v>120</v>
      </c>
      <c r="G43" t="s">
        <v>96</v>
      </c>
      <c r="H43">
        <v>320</v>
      </c>
      <c r="I43" s="2">
        <v>42585</v>
      </c>
      <c r="J43" s="2">
        <v>42591</v>
      </c>
      <c r="K43">
        <v>320</v>
      </c>
    </row>
    <row r="44" spans="1:11" x14ac:dyDescent="0.25">
      <c r="A44" t="str">
        <f>"ZB0185B40D"</f>
        <v>ZB0185B40D</v>
      </c>
      <c r="B44" t="str">
        <f t="shared" si="1"/>
        <v>06363391001</v>
      </c>
      <c r="C44" t="s">
        <v>15</v>
      </c>
      <c r="D44" t="s">
        <v>121</v>
      </c>
      <c r="E44" t="s">
        <v>73</v>
      </c>
      <c r="F44" s="1" t="s">
        <v>122</v>
      </c>
      <c r="G44" t="s">
        <v>123</v>
      </c>
      <c r="H44">
        <v>20964</v>
      </c>
      <c r="I44" s="2">
        <v>42480</v>
      </c>
      <c r="J44" s="2">
        <v>42489</v>
      </c>
      <c r="K44">
        <v>10480.84</v>
      </c>
    </row>
    <row r="45" spans="1:11" x14ac:dyDescent="0.25">
      <c r="A45" t="str">
        <f>"Z101B27DAB"</f>
        <v>Z101B27DAB</v>
      </c>
      <c r="B45" t="str">
        <f t="shared" si="1"/>
        <v>06363391001</v>
      </c>
      <c r="C45" t="s">
        <v>15</v>
      </c>
      <c r="D45" t="s">
        <v>124</v>
      </c>
      <c r="E45" t="s">
        <v>88</v>
      </c>
      <c r="F45" s="1" t="s">
        <v>125</v>
      </c>
      <c r="G45" t="s">
        <v>126</v>
      </c>
      <c r="H45">
        <v>2290</v>
      </c>
      <c r="I45" s="2">
        <v>42634</v>
      </c>
      <c r="J45" s="2">
        <v>42670</v>
      </c>
      <c r="K45">
        <v>2290</v>
      </c>
    </row>
    <row r="46" spans="1:11" x14ac:dyDescent="0.25">
      <c r="A46" t="str">
        <f>"ZB91B84E78"</f>
        <v>ZB91B84E78</v>
      </c>
      <c r="B46" t="str">
        <f t="shared" si="1"/>
        <v>06363391001</v>
      </c>
      <c r="C46" t="s">
        <v>15</v>
      </c>
      <c r="D46" t="s">
        <v>127</v>
      </c>
      <c r="E46" t="s">
        <v>17</v>
      </c>
      <c r="F46" s="1" t="s">
        <v>110</v>
      </c>
      <c r="G46" t="s">
        <v>111</v>
      </c>
      <c r="H46">
        <v>160</v>
      </c>
      <c r="I46" s="2">
        <v>42663</v>
      </c>
      <c r="J46" s="2">
        <v>42664</v>
      </c>
      <c r="K46">
        <v>160</v>
      </c>
    </row>
    <row r="47" spans="1:11" x14ac:dyDescent="0.25">
      <c r="A47" t="str">
        <f>"ZD61B744BC"</f>
        <v>ZD61B744BC</v>
      </c>
      <c r="B47" t="str">
        <f t="shared" si="1"/>
        <v>06363391001</v>
      </c>
      <c r="C47" t="s">
        <v>15</v>
      </c>
      <c r="D47" t="s">
        <v>128</v>
      </c>
      <c r="E47" t="s">
        <v>17</v>
      </c>
      <c r="F47" s="1" t="s">
        <v>18</v>
      </c>
      <c r="G47" t="s">
        <v>19</v>
      </c>
      <c r="H47">
        <v>168</v>
      </c>
      <c r="I47" s="2">
        <v>42653</v>
      </c>
      <c r="J47" s="2">
        <v>42653</v>
      </c>
      <c r="K47">
        <v>168</v>
      </c>
    </row>
    <row r="48" spans="1:11" x14ac:dyDescent="0.25">
      <c r="A48" t="str">
        <f>"Z941B1714D"</f>
        <v>Z941B1714D</v>
      </c>
      <c r="B48" t="str">
        <f t="shared" si="1"/>
        <v>06363391001</v>
      </c>
      <c r="C48" t="s">
        <v>15</v>
      </c>
      <c r="D48" t="s">
        <v>129</v>
      </c>
      <c r="E48" t="s">
        <v>88</v>
      </c>
      <c r="F48" s="1" t="s">
        <v>130</v>
      </c>
      <c r="G48" t="s">
        <v>131</v>
      </c>
      <c r="H48">
        <v>302.25</v>
      </c>
      <c r="I48" s="2">
        <v>42646</v>
      </c>
      <c r="J48" s="2">
        <v>42678</v>
      </c>
      <c r="K48">
        <v>302.25</v>
      </c>
    </row>
    <row r="49" spans="1:11" x14ac:dyDescent="0.25">
      <c r="A49" t="str">
        <f>"ZBC1BF15BA"</f>
        <v>ZBC1BF15BA</v>
      </c>
      <c r="B49" t="str">
        <f t="shared" si="1"/>
        <v>06363391001</v>
      </c>
      <c r="C49" t="s">
        <v>15</v>
      </c>
      <c r="D49" t="s">
        <v>132</v>
      </c>
      <c r="E49" t="s">
        <v>17</v>
      </c>
      <c r="F49" s="1" t="s">
        <v>133</v>
      </c>
      <c r="G49" t="s">
        <v>134</v>
      </c>
      <c r="H49">
        <v>520</v>
      </c>
      <c r="I49" s="2">
        <v>42688</v>
      </c>
      <c r="J49" s="2">
        <v>42704</v>
      </c>
      <c r="K49">
        <v>520</v>
      </c>
    </row>
    <row r="50" spans="1:11" x14ac:dyDescent="0.25">
      <c r="A50" t="str">
        <f>"Z1A1BFC6AB"</f>
        <v>Z1A1BFC6AB</v>
      </c>
      <c r="B50" t="str">
        <f t="shared" si="1"/>
        <v>06363391001</v>
      </c>
      <c r="C50" t="s">
        <v>15</v>
      </c>
      <c r="D50" t="s">
        <v>135</v>
      </c>
      <c r="E50" t="s">
        <v>73</v>
      </c>
      <c r="F50" s="1" t="s">
        <v>136</v>
      </c>
      <c r="G50" t="s">
        <v>137</v>
      </c>
      <c r="H50">
        <v>382</v>
      </c>
      <c r="I50" s="2">
        <v>42510</v>
      </c>
      <c r="J50" s="2">
        <v>42684</v>
      </c>
      <c r="K50">
        <v>381.48</v>
      </c>
    </row>
    <row r="51" spans="1:11" x14ac:dyDescent="0.25">
      <c r="A51" t="str">
        <f>"Z3B1B878FC"</f>
        <v>Z3B1B878FC</v>
      </c>
      <c r="B51" t="str">
        <f t="shared" si="1"/>
        <v>06363391001</v>
      </c>
      <c r="C51" t="s">
        <v>15</v>
      </c>
      <c r="D51" t="s">
        <v>138</v>
      </c>
      <c r="E51" t="s">
        <v>73</v>
      </c>
      <c r="F51" s="1" t="s">
        <v>139</v>
      </c>
      <c r="G51" t="s">
        <v>140</v>
      </c>
      <c r="H51">
        <v>26000</v>
      </c>
      <c r="I51" s="2">
        <v>42654</v>
      </c>
      <c r="J51" s="2">
        <v>43369</v>
      </c>
      <c r="K51">
        <v>23460.65</v>
      </c>
    </row>
    <row r="52" spans="1:11" x14ac:dyDescent="0.25">
      <c r="A52" t="str">
        <f>"ZA61BB8FA6"</f>
        <v>ZA61BB8FA6</v>
      </c>
      <c r="B52" t="str">
        <f t="shared" si="1"/>
        <v>06363391001</v>
      </c>
      <c r="C52" t="s">
        <v>15</v>
      </c>
      <c r="D52" t="s">
        <v>141</v>
      </c>
      <c r="E52" t="s">
        <v>17</v>
      </c>
      <c r="F52" s="1" t="s">
        <v>142</v>
      </c>
      <c r="G52" t="s">
        <v>143</v>
      </c>
      <c r="H52">
        <v>652.73</v>
      </c>
      <c r="I52" s="2">
        <v>42695</v>
      </c>
      <c r="J52" s="2">
        <v>42704</v>
      </c>
      <c r="K52">
        <v>652.73</v>
      </c>
    </row>
    <row r="53" spans="1:11" x14ac:dyDescent="0.25">
      <c r="A53" t="str">
        <f>"ZDE1BF2AA8"</f>
        <v>ZDE1BF2AA8</v>
      </c>
      <c r="B53" t="str">
        <f t="shared" si="1"/>
        <v>06363391001</v>
      </c>
      <c r="C53" t="s">
        <v>15</v>
      </c>
      <c r="D53" t="s">
        <v>144</v>
      </c>
      <c r="E53" t="s">
        <v>17</v>
      </c>
      <c r="F53" s="1" t="s">
        <v>145</v>
      </c>
      <c r="G53" t="s">
        <v>146</v>
      </c>
      <c r="H53">
        <v>130</v>
      </c>
      <c r="I53" s="2">
        <v>42684</v>
      </c>
      <c r="J53" s="2">
        <v>43043</v>
      </c>
      <c r="K53">
        <v>125</v>
      </c>
    </row>
    <row r="54" spans="1:11" x14ac:dyDescent="0.25">
      <c r="A54" t="str">
        <f>"6861074161"</f>
        <v>6861074161</v>
      </c>
      <c r="B54" t="str">
        <f t="shared" si="1"/>
        <v>06363391001</v>
      </c>
      <c r="C54" t="s">
        <v>15</v>
      </c>
      <c r="D54" t="s">
        <v>147</v>
      </c>
      <c r="E54" t="s">
        <v>73</v>
      </c>
      <c r="F54" s="1" t="s">
        <v>104</v>
      </c>
      <c r="G54" t="s">
        <v>105</v>
      </c>
      <c r="H54">
        <v>149999.6</v>
      </c>
      <c r="I54" s="2">
        <v>42682</v>
      </c>
      <c r="J54" s="2">
        <v>42916</v>
      </c>
      <c r="K54">
        <v>149999.57999999999</v>
      </c>
    </row>
    <row r="55" spans="1:11" x14ac:dyDescent="0.25">
      <c r="A55" t="str">
        <f>"Z4C1BF354F"</f>
        <v>Z4C1BF354F</v>
      </c>
      <c r="B55" t="str">
        <f t="shared" si="1"/>
        <v>06363391001</v>
      </c>
      <c r="C55" t="s">
        <v>15</v>
      </c>
      <c r="D55" t="s">
        <v>97</v>
      </c>
      <c r="E55" t="s">
        <v>88</v>
      </c>
      <c r="F55" s="1" t="s">
        <v>148</v>
      </c>
      <c r="G55" t="s">
        <v>96</v>
      </c>
      <c r="H55">
        <v>1943.18</v>
      </c>
      <c r="I55" s="2">
        <v>42699</v>
      </c>
      <c r="J55" s="2">
        <v>42704</v>
      </c>
      <c r="K55">
        <v>1943.18</v>
      </c>
    </row>
    <row r="56" spans="1:11" x14ac:dyDescent="0.25">
      <c r="A56" t="str">
        <f>"ZAD1C30F5A"</f>
        <v>ZAD1C30F5A</v>
      </c>
      <c r="B56" t="str">
        <f t="shared" si="1"/>
        <v>06363391001</v>
      </c>
      <c r="C56" t="s">
        <v>15</v>
      </c>
      <c r="D56" t="s">
        <v>149</v>
      </c>
      <c r="E56" t="s">
        <v>17</v>
      </c>
      <c r="F56" s="1" t="s">
        <v>150</v>
      </c>
      <c r="G56" t="s">
        <v>151</v>
      </c>
      <c r="H56">
        <v>500</v>
      </c>
      <c r="I56" s="2">
        <v>42691</v>
      </c>
      <c r="J56" s="2">
        <v>42703</v>
      </c>
      <c r="K56">
        <v>500</v>
      </c>
    </row>
    <row r="57" spans="1:11" x14ac:dyDescent="0.25">
      <c r="A57" t="str">
        <f>"ZF31B8253C"</f>
        <v>ZF31B8253C</v>
      </c>
      <c r="B57" t="str">
        <f t="shared" si="1"/>
        <v>06363391001</v>
      </c>
      <c r="C57" t="s">
        <v>15</v>
      </c>
      <c r="D57" t="s">
        <v>152</v>
      </c>
      <c r="E57" t="s">
        <v>17</v>
      </c>
      <c r="F57" s="1" t="s">
        <v>153</v>
      </c>
      <c r="G57" t="s">
        <v>154</v>
      </c>
      <c r="H57">
        <v>3178</v>
      </c>
      <c r="I57" s="2">
        <v>42724</v>
      </c>
      <c r="J57" s="2">
        <v>42735</v>
      </c>
      <c r="K57">
        <v>3178</v>
      </c>
    </row>
    <row r="58" spans="1:11" x14ac:dyDescent="0.25">
      <c r="A58" t="str">
        <f>"Z8218CBA94"</f>
        <v>Z8218CBA94</v>
      </c>
      <c r="B58" t="str">
        <f t="shared" si="1"/>
        <v>06363391001</v>
      </c>
      <c r="C58" t="s">
        <v>15</v>
      </c>
      <c r="D58" t="s">
        <v>155</v>
      </c>
      <c r="E58" t="s">
        <v>73</v>
      </c>
      <c r="F58" s="1" t="s">
        <v>156</v>
      </c>
      <c r="G58" t="s">
        <v>157</v>
      </c>
      <c r="H58">
        <v>0</v>
      </c>
      <c r="I58" s="2">
        <v>42491</v>
      </c>
      <c r="J58" s="2">
        <v>42855</v>
      </c>
      <c r="K58">
        <v>26375.57</v>
      </c>
    </row>
    <row r="59" spans="1:11" x14ac:dyDescent="0.25">
      <c r="A59" t="str">
        <f>"Z301C49A1B"</f>
        <v>Z301C49A1B</v>
      </c>
      <c r="B59" t="str">
        <f t="shared" si="1"/>
        <v>06363391001</v>
      </c>
      <c r="C59" t="s">
        <v>15</v>
      </c>
      <c r="D59" t="s">
        <v>158</v>
      </c>
      <c r="E59" t="s">
        <v>88</v>
      </c>
      <c r="F59" s="1" t="s">
        <v>159</v>
      </c>
      <c r="G59" t="s">
        <v>96</v>
      </c>
      <c r="H59">
        <v>6640</v>
      </c>
      <c r="I59" s="2">
        <v>42718</v>
      </c>
      <c r="J59" s="2">
        <v>42731</v>
      </c>
      <c r="K59">
        <v>6640</v>
      </c>
    </row>
    <row r="60" spans="1:11" x14ac:dyDescent="0.25">
      <c r="A60" t="str">
        <f>"ZF01C5DA81"</f>
        <v>ZF01C5DA81</v>
      </c>
      <c r="B60" t="str">
        <f t="shared" si="1"/>
        <v>06363391001</v>
      </c>
      <c r="C60" t="s">
        <v>15</v>
      </c>
      <c r="D60" t="s">
        <v>160</v>
      </c>
      <c r="E60" t="s">
        <v>17</v>
      </c>
      <c r="F60" s="1" t="s">
        <v>161</v>
      </c>
      <c r="G60" t="s">
        <v>162</v>
      </c>
      <c r="H60">
        <v>130</v>
      </c>
      <c r="I60" s="2">
        <v>42727</v>
      </c>
      <c r="J60" s="2">
        <v>42727</v>
      </c>
      <c r="K60">
        <v>130</v>
      </c>
    </row>
    <row r="61" spans="1:11" x14ac:dyDescent="0.25">
      <c r="A61" t="str">
        <f>"ZE31CAA387"</f>
        <v>ZE31CAA387</v>
      </c>
      <c r="B61" t="str">
        <f t="shared" si="1"/>
        <v>06363391001</v>
      </c>
      <c r="C61" t="s">
        <v>15</v>
      </c>
      <c r="D61" t="s">
        <v>163</v>
      </c>
      <c r="E61" t="s">
        <v>17</v>
      </c>
      <c r="F61" s="1" t="s">
        <v>164</v>
      </c>
      <c r="G61" t="s">
        <v>165</v>
      </c>
      <c r="H61">
        <v>340</v>
      </c>
      <c r="I61" s="2">
        <v>42731</v>
      </c>
      <c r="J61" s="2">
        <v>42746</v>
      </c>
      <c r="K61">
        <v>340</v>
      </c>
    </row>
    <row r="62" spans="1:11" x14ac:dyDescent="0.25">
      <c r="A62" t="str">
        <f>"ZAC1C31106"</f>
        <v>ZAC1C31106</v>
      </c>
      <c r="B62" t="str">
        <f t="shared" si="1"/>
        <v>06363391001</v>
      </c>
      <c r="C62" t="s">
        <v>15</v>
      </c>
      <c r="D62" t="s">
        <v>166</v>
      </c>
      <c r="E62" t="s">
        <v>17</v>
      </c>
      <c r="F62" s="1" t="s">
        <v>167</v>
      </c>
      <c r="G62" t="s">
        <v>168</v>
      </c>
      <c r="H62">
        <v>700</v>
      </c>
      <c r="I62" s="2">
        <v>42744</v>
      </c>
      <c r="J62" s="2">
        <v>42758</v>
      </c>
      <c r="K62">
        <v>700</v>
      </c>
    </row>
    <row r="63" spans="1:11" x14ac:dyDescent="0.25">
      <c r="A63" t="str">
        <f>"ZF61C61111"</f>
        <v>ZF61C61111</v>
      </c>
      <c r="B63" t="str">
        <f t="shared" si="1"/>
        <v>06363391001</v>
      </c>
      <c r="C63" t="s">
        <v>15</v>
      </c>
      <c r="D63" t="s">
        <v>169</v>
      </c>
      <c r="E63" t="s">
        <v>17</v>
      </c>
      <c r="F63" s="1" t="s">
        <v>115</v>
      </c>
      <c r="G63" t="s">
        <v>116</v>
      </c>
      <c r="H63">
        <v>1250</v>
      </c>
      <c r="I63" s="2">
        <v>42711</v>
      </c>
      <c r="J63" s="2">
        <v>42734</v>
      </c>
      <c r="K63">
        <v>1250</v>
      </c>
    </row>
    <row r="64" spans="1:11" x14ac:dyDescent="0.25">
      <c r="A64" t="str">
        <f>"ZCF1B56B3E"</f>
        <v>ZCF1B56B3E</v>
      </c>
      <c r="B64" t="str">
        <f t="shared" si="1"/>
        <v>06363391001</v>
      </c>
      <c r="C64" t="s">
        <v>15</v>
      </c>
      <c r="D64" t="s">
        <v>170</v>
      </c>
      <c r="E64" t="s">
        <v>17</v>
      </c>
      <c r="F64" s="1" t="s">
        <v>171</v>
      </c>
      <c r="G64" t="s">
        <v>59</v>
      </c>
      <c r="H64">
        <v>295</v>
      </c>
      <c r="I64" s="2">
        <v>42674</v>
      </c>
      <c r="J64" s="2">
        <v>42674</v>
      </c>
      <c r="K64">
        <v>295</v>
      </c>
    </row>
    <row r="65" spans="1:11" x14ac:dyDescent="0.25">
      <c r="A65" t="str">
        <f>"Z021C5E0F3"</f>
        <v>Z021C5E0F3</v>
      </c>
      <c r="B65" t="str">
        <f t="shared" si="1"/>
        <v>06363391001</v>
      </c>
      <c r="C65" t="s">
        <v>15</v>
      </c>
      <c r="D65" t="s">
        <v>172</v>
      </c>
      <c r="E65" t="s">
        <v>17</v>
      </c>
      <c r="F65" s="1" t="s">
        <v>173</v>
      </c>
      <c r="G65" t="s">
        <v>174</v>
      </c>
      <c r="H65">
        <v>208.65</v>
      </c>
      <c r="I65" s="2">
        <v>42751</v>
      </c>
      <c r="J65" s="2">
        <v>42752</v>
      </c>
      <c r="K65">
        <v>208.64</v>
      </c>
    </row>
    <row r="66" spans="1:11" x14ac:dyDescent="0.25">
      <c r="A66" t="str">
        <f>"ZC71CD737D"</f>
        <v>ZC71CD737D</v>
      </c>
      <c r="B66" t="str">
        <f t="shared" si="1"/>
        <v>06363391001</v>
      </c>
      <c r="C66" t="s">
        <v>15</v>
      </c>
      <c r="D66" t="s">
        <v>175</v>
      </c>
      <c r="E66" t="s">
        <v>17</v>
      </c>
      <c r="F66" s="1" t="s">
        <v>176</v>
      </c>
      <c r="G66" t="s">
        <v>177</v>
      </c>
      <c r="H66">
        <v>1000</v>
      </c>
      <c r="I66" s="2">
        <v>42744</v>
      </c>
      <c r="J66" s="2">
        <v>42766</v>
      </c>
      <c r="K66">
        <v>1000</v>
      </c>
    </row>
    <row r="67" spans="1:11" x14ac:dyDescent="0.25">
      <c r="A67" t="str">
        <f>"69159083D3"</f>
        <v>69159083D3</v>
      </c>
      <c r="B67" t="str">
        <f t="shared" si="1"/>
        <v>06363391001</v>
      </c>
      <c r="C67" t="s">
        <v>15</v>
      </c>
      <c r="D67" t="s">
        <v>178</v>
      </c>
      <c r="E67" t="s">
        <v>73</v>
      </c>
      <c r="F67" s="1" t="s">
        <v>179</v>
      </c>
      <c r="G67" t="s">
        <v>180</v>
      </c>
      <c r="H67">
        <v>0</v>
      </c>
      <c r="I67" s="2">
        <v>42795</v>
      </c>
      <c r="J67" s="2">
        <v>43159</v>
      </c>
      <c r="K67">
        <v>68731.27</v>
      </c>
    </row>
    <row r="68" spans="1:11" x14ac:dyDescent="0.25">
      <c r="A68" t="str">
        <f>"Z691A852FB"</f>
        <v>Z691A852FB</v>
      </c>
      <c r="B68" t="str">
        <f t="shared" si="1"/>
        <v>06363391001</v>
      </c>
      <c r="C68" t="s">
        <v>15</v>
      </c>
      <c r="D68" t="s">
        <v>181</v>
      </c>
      <c r="E68" t="s">
        <v>17</v>
      </c>
      <c r="F68" s="1" t="s">
        <v>30</v>
      </c>
      <c r="G68" t="s">
        <v>31</v>
      </c>
      <c r="H68">
        <v>2000</v>
      </c>
      <c r="I68" s="2">
        <v>42552</v>
      </c>
      <c r="J68" s="2">
        <v>43646</v>
      </c>
      <c r="K68">
        <v>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2019-01-29T16:18:02Z</dcterms:created>
  <dcterms:modified xsi:type="dcterms:W3CDTF">2019-01-29T16:18:02Z</dcterms:modified>
</cp:coreProperties>
</file>