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8195" windowHeight="11310"/>
  </bookViews>
  <sheets>
    <sheet name="valledaosta" sheetId="1" r:id="rId1"/>
  </sheets>
  <calcPr calcId="0"/>
</workbook>
</file>

<file path=xl/calcChain.xml><?xml version="1.0" encoding="utf-8"?>
<calcChain xmlns="http://schemas.openxmlformats.org/spreadsheetml/2006/main">
  <c r="A3" i="1" l="1"/>
  <c r="B3" i="1"/>
  <c r="A4" i="1"/>
  <c r="B4" i="1"/>
  <c r="A5" i="1"/>
  <c r="B5" i="1"/>
  <c r="A6" i="1"/>
  <c r="B6" i="1"/>
  <c r="A7" i="1"/>
  <c r="B7" i="1"/>
  <c r="A8" i="1"/>
  <c r="B8" i="1"/>
  <c r="A9" i="1"/>
  <c r="B9" i="1"/>
  <c r="A10" i="1"/>
  <c r="B10" i="1"/>
  <c r="A11" i="1"/>
  <c r="B11" i="1"/>
  <c r="A12" i="1"/>
  <c r="B12" i="1"/>
  <c r="A13" i="1"/>
  <c r="B13" i="1"/>
  <c r="A14" i="1"/>
  <c r="B14" i="1"/>
  <c r="A15" i="1"/>
  <c r="B15" i="1"/>
  <c r="A16" i="1"/>
  <c r="B16" i="1"/>
  <c r="A17" i="1"/>
  <c r="B17" i="1"/>
  <c r="A18" i="1"/>
  <c r="B18" i="1"/>
  <c r="A19" i="1"/>
  <c r="B19" i="1"/>
  <c r="A20" i="1"/>
  <c r="B20" i="1"/>
  <c r="A21" i="1"/>
  <c r="B21" i="1"/>
  <c r="A22" i="1"/>
  <c r="B22" i="1"/>
  <c r="A23" i="1"/>
  <c r="B23" i="1"/>
  <c r="A24" i="1"/>
  <c r="B24" i="1"/>
  <c r="A25" i="1"/>
  <c r="B25" i="1"/>
  <c r="A26" i="1"/>
  <c r="B26" i="1"/>
  <c r="A27" i="1"/>
  <c r="B27" i="1"/>
  <c r="A28" i="1"/>
  <c r="B28" i="1"/>
  <c r="A29" i="1"/>
  <c r="B29" i="1"/>
  <c r="A30" i="1"/>
  <c r="B30" i="1"/>
  <c r="A31" i="1"/>
  <c r="B31" i="1"/>
  <c r="A32" i="1"/>
  <c r="B32" i="1"/>
  <c r="A33" i="1"/>
  <c r="B33" i="1"/>
  <c r="A34" i="1"/>
  <c r="B34" i="1"/>
  <c r="A35" i="1"/>
  <c r="B35" i="1"/>
  <c r="A36" i="1"/>
  <c r="B36" i="1"/>
  <c r="A37" i="1"/>
  <c r="B37" i="1"/>
  <c r="A38" i="1"/>
  <c r="B38" i="1"/>
</calcChain>
</file>

<file path=xl/sharedStrings.xml><?xml version="1.0" encoding="utf-8"?>
<sst xmlns="http://schemas.openxmlformats.org/spreadsheetml/2006/main" count="196" uniqueCount="107">
  <si>
    <t>Agenzia delle Entrate</t>
  </si>
  <si>
    <t>CF 06363391001</t>
  </si>
  <si>
    <t>Contratti di forniture, beni e servizi</t>
  </si>
  <si>
    <t>Anno 2016</t>
  </si>
  <si>
    <t>CIG</t>
  </si>
  <si>
    <t>Codice Fiscale</t>
  </si>
  <si>
    <t>Denominazione</t>
  </si>
  <si>
    <t>Oggetto</t>
  </si>
  <si>
    <t>Procedura di scelta del contraente</t>
  </si>
  <si>
    <t>Elenco operatori invitati a presentare offerte</t>
  </si>
  <si>
    <t>Aggiudicatario</t>
  </si>
  <si>
    <t>Importo di aggiudicazione</t>
  </si>
  <si>
    <t>Data Inizio</t>
  </si>
  <si>
    <t>Data Ultimazione</t>
  </si>
  <si>
    <t>Somme liquidate (al netto dell'IVA)</t>
  </si>
  <si>
    <t>DR Valle d'Aosta</t>
  </si>
  <si>
    <t>servizio consegna e ritiro corrispondenza pick up dal 01/04/2016 al 31/03/2017</t>
  </si>
  <si>
    <t>23-AFFIDAMENTO IN ECONOMIA - AFFIDAMENTO DIRETTO</t>
  </si>
  <si>
    <t xml:space="preserve">POSTE ITALIANE SPA (CF: 97103880585)
</t>
  </si>
  <si>
    <t>POSTE ITALIANE SPA (CF: 97103880585)</t>
  </si>
  <si>
    <t>SPOSTAMENTO TASTIERA CONTROLLO ACCESSI</t>
  </si>
  <si>
    <t xml:space="preserve">SI.PRO. DI BUGLIONE ING.VINCENZO &amp; C. SAS (CF: 00494510076)
</t>
  </si>
  <si>
    <t>SI.PRO. DI BUGLIONE ING.VINCENZO &amp; C. SAS (CF: 00494510076)</t>
  </si>
  <si>
    <t>FORNITURA 4 FOTO UFFICIALI PRESIDENTE REPUBBLICA</t>
  </si>
  <si>
    <t xml:space="preserve">Istituto Poligrafico e Zecca dello Stato  (CF: 00399810589)
</t>
  </si>
  <si>
    <t>Istituto Poligrafico e Zecca dello Stato  (CF: 00399810589)</t>
  </si>
  <si>
    <t>FORNITURA CARTA IN RISME</t>
  </si>
  <si>
    <t>22-PROCEDURA NEGOZIATA DERIVANTE DA AVVISI CON CUI SI INDICE LA GARA</t>
  </si>
  <si>
    <t xml:space="preserve">C2 SRL (CF: 01121130197)
Corporate Express srl (CF: 13303580156)
ERREBIAN SPA (CF: 08397890586)
MYO S.r.l. (CF: 03222970406)
SI.EL.CO SRL (CF: 00614130128)
</t>
  </si>
  <si>
    <t>SI.EL.CO SRL (CF: 00614130128)</t>
  </si>
  <si>
    <t>TINTEGGIATURA BAGNO ALLOGGIO SERVIZIO DR</t>
  </si>
  <si>
    <t xml:space="preserve">COSTANTE MAURIZIO (CF: CSTMRZ85L18A326Y)
</t>
  </si>
  <si>
    <t>COSTANTE MAURIZIO (CF: CSTMRZ85L18A326Y)</t>
  </si>
  <si>
    <t>RIPRISTINO ALIMENTAZIONE EMERGENZA SIRENE SISTEMA ANTINTRUSIONE EX CASERMA MOTTINO AOSTA</t>
  </si>
  <si>
    <t>FORNITURA carta termica per sistema eliminacode - UT AOSTA</t>
  </si>
  <si>
    <t xml:space="preserve">SIGMA S.P.A. (CF: 01590580443)
</t>
  </si>
  <si>
    <t>SIGMA S.P.A. (CF: 01590580443)</t>
  </si>
  <si>
    <t>RIMOZIONE, PULIZIA E RIMONTAGGIO TARGA OTTONE DR VDA</t>
  </si>
  <si>
    <t xml:space="preserve">INSEGNE TROPIANO SNC (CF: 00419280078)
</t>
  </si>
  <si>
    <t>INSEGNE TROPIANO SNC (CF: 00419280078)</t>
  </si>
  <si>
    <t>RISCOSSIONE TRIBUTI E RITIRO VALORI CONTRATTO ESECUTIVO REGIONE VDA</t>
  </si>
  <si>
    <t>26-AFFIDAMENTO DIRETTO IN ADESIONE AD ACCORDO QUADRO/CONVENZIONE</t>
  </si>
  <si>
    <t xml:space="preserve">BANCA NAZIONALE DEL LAVORO SPA (CF: 09339391006)
</t>
  </si>
  <si>
    <t>BANCA NAZIONALE DEL LAVORO SPA (CF: 09339391006)</t>
  </si>
  <si>
    <t>CONTRATTO ESECUTIVO SERVIZIO PULIZIA DR VDA</t>
  </si>
  <si>
    <t xml:space="preserve">GRATTACASO S.R.L. (CF: 00965350093)
</t>
  </si>
  <si>
    <t>GRATTACASO S.R.L. (CF: 00965350093)</t>
  </si>
  <si>
    <t>FORNITURA BANDIERE</t>
  </si>
  <si>
    <t xml:space="preserve">MEDEA SNC DI PISTONO E MATTIONI (CF: 01074890078)
</t>
  </si>
  <si>
    <t>MEDEA SNC DI PISTONO E MATTIONI (CF: 01074890078)</t>
  </si>
  <si>
    <t>FORNITURA BUONI PASTO UFFICI AGENTRATE VDA</t>
  </si>
  <si>
    <t xml:space="preserve">Qui! Group Spa (CF: 03105300101)
</t>
  </si>
  <si>
    <t>Qui! Group Spa (CF: 03105300101)</t>
  </si>
  <si>
    <t>FORNITURA CARTA IN RISME UT/UTP AOSTA</t>
  </si>
  <si>
    <t xml:space="preserve">APAPER SRL (CF: 03432931206)
CORPORATE EXPRESS SRL (CF: 00936630151)
ERREBIAN SPA (CF: 08397890586)
FABRIACART S.R.L. (CF: 02610060424)
MYO S.r.l. (CF: 03222970406)
</t>
  </si>
  <si>
    <t>APAPER SRL (CF: 03432931206)</t>
  </si>
  <si>
    <t>FORNITURA CANCELLERIA DR VDA 1Â° SEMESTRE 2016</t>
  </si>
  <si>
    <t xml:space="preserve">CARTOSTILE SAS DI DAL MOLIN &amp; C. (CF: 00189820079)
ECO LASER INFORMATICA SRL  (CF: 04427081007)
LA CONTABILITA' (CF: 01283500401)
MYO S.r.l. (CF: 03222970406)
PUNTO CART  (CF: 03274460371)
</t>
  </si>
  <si>
    <t>ECO LASER INFORMATICA SRL  (CF: 04427081007)</t>
  </si>
  <si>
    <t>Programmazione ed adattamento degli impianti di sicurezza ex Caserma Mottino</t>
  </si>
  <si>
    <t>TINTEGGIATURA LOCALE PIANO TERRA GARANTE CONTRIBUENTE</t>
  </si>
  <si>
    <t>fornitura carta in risme DR VDA e UT Chatillon</t>
  </si>
  <si>
    <t xml:space="preserve">APAPER SRL (CF: 03432931206)
DuecÃ¬ Italia srl (CF: 02693490126)
MYO S.r.l. (CF: 03222970406)
SI.EL.CO SRL (CF: 00614130128)
SISTERS SRL (CF: 02316361209)
</t>
  </si>
  <si>
    <t>SPOSTAMENTO PORTA A VETRI SCORREVOLE A INGRESSO PIANO TERRA</t>
  </si>
  <si>
    <t xml:space="preserve">CAZZATO &amp; PONZA SNC (CF: 00188980072)
ELETTRO AOSTA SNC DI MERCURIO NATALE &amp; C. (CF: 00571680073)
</t>
  </si>
  <si>
    <t>CAZZATO &amp; PONZA SNC (CF: 00188980072)</t>
  </si>
  <si>
    <t>REALIZZAZIONE STRUTTURA CARTONGESSO PER BUSSOLA INGRESSO PIANO TERRA DR</t>
  </si>
  <si>
    <t>FORNITURA TONER - CONTRATTO ESECUTIVO VDA</t>
  </si>
  <si>
    <t xml:space="preserve">R.C.M. ITALIA s.r.l. (CF: 06736060630)
</t>
  </si>
  <si>
    <t>R.C.M. ITALIA s.r.l. (CF: 06736060630)</t>
  </si>
  <si>
    <t>PEZZI MOBILI ANNO 2017 UPT AOSTA</t>
  </si>
  <si>
    <t>NOLEGGIO N. 3 APPARECCHI MULTIFUNZIONE UFFICI AGENTRATE VDA</t>
  </si>
  <si>
    <t xml:space="preserve">XEROX spa (CF: 00747880151)
</t>
  </si>
  <si>
    <t>XEROX spa (CF: 00747880151)</t>
  </si>
  <si>
    <t>UTENZE ENERGIA ELETTRICA UFFICI AGENTRATE VDA</t>
  </si>
  <si>
    <t xml:space="preserve">Iren Mercato S.p.A. (CF: 01178580997)
</t>
  </si>
  <si>
    <t>Iren Mercato S.p.A. (CF: 01178580997)</t>
  </si>
  <si>
    <t>FORNITURA E INSTALLAZIONE CONDIZIONATORI SALA SERVER DR VDA</t>
  </si>
  <si>
    <t xml:space="preserve">AM IMPIANTI SAS DI MAIONE BERARDINO &amp; C. (CF: 06125761210)
BALDASSARRI G. &amp; G. SNC (CF: 01384140545)
EUROIMPIANTI SAS DI MARIA SOLLA (CF: 07372180633)
IDRONOVA SRL (CF: 01592390031)
L'IMPIANTISTA DELLA TUA CITTA' (CF: RGSCSM59E16B180F)
</t>
  </si>
  <si>
    <t>L'IMPIANTISTA DELLA TUA CITTA' (CF: RGSCSM59E16B180F)</t>
  </si>
  <si>
    <t>CARTA DI CREDITO</t>
  </si>
  <si>
    <t xml:space="preserve">NEXI PAYMENTS S.P.A. (giÃ  CARTASI SPA) (CF: 04107060966)
</t>
  </si>
  <si>
    <t>NEXI PAYMENTS S.P.A. (giÃ  CARTASI SPA) (CF: 04107060966)</t>
  </si>
  <si>
    <t>FACCHINAGGIO ESTERNO D.R. VALLE D'AOSTA</t>
  </si>
  <si>
    <t xml:space="preserve">Consorzio Ge.Se.AV. (CF: 01843430560)
</t>
  </si>
  <si>
    <t>Consorzio Ge.Se.AV. (CF: 01843430560)</t>
  </si>
  <si>
    <t>FACCHINAGGIO INTERNO DR VDA</t>
  </si>
  <si>
    <t>SOSTITUZIONE BATTERIE IMPIANTO ANTINTRUSIONE DR VDA</t>
  </si>
  <si>
    <t>Spostamento posto interno citofonico apertura cancello cortile DR VDA</t>
  </si>
  <si>
    <t xml:space="preserve">ELETTRO AOSTA SNC DI MERCURIO NATALE &amp; C. (CF: 00571680073)
</t>
  </si>
  <si>
    <t>ELETTRO AOSTA SNC DI MERCURIO NATALE &amp; C. (CF: 00571680073)</t>
  </si>
  <si>
    <t>INSTALLAZIONE IMPIANTO CITOFONICO GARANTE DEL CONTRIBUENTE</t>
  </si>
  <si>
    <t>TONER STAMPANTE SAMSUNG ML 5010</t>
  </si>
  <si>
    <t xml:space="preserve">CONVERGE S.P.A. (CF: 04472901000)
</t>
  </si>
  <si>
    <t>CONVERGE S.P.A. (CF: 04472901000)</t>
  </si>
  <si>
    <t>CONTRATTO FORNITURA APPARECCHIATURE ELETTRONICHE PREMIO CONCORSO FISCO E SCUOLA</t>
  </si>
  <si>
    <t xml:space="preserve">DIMO S.P.A. (CF: 00170580062)
</t>
  </si>
  <si>
    <t>DIMO S.P.A. (CF: 00170580062)</t>
  </si>
  <si>
    <t>FORNITURA BUONI PASTO UFFICI AGENTRATE VDA 8 MESI</t>
  </si>
  <si>
    <t>CARTA DI CREDITO DR</t>
  </si>
  <si>
    <t>SERVIZIO BIGLIETTERIA AEREA E FERROVIARIA</t>
  </si>
  <si>
    <t xml:space="preserve">Agenzia Viaggi Benetour Sas (CF: 01026840072)
AGENZIA VIAGGI NUOVO MONDO (CF: 00578180077)
B.B.S. SNC DI SORENTI E BALEANI (CF: 01032750075)
CIP TOURS (CF: 00115540072)
VALAIR SRL (CF: 00459470076)
</t>
  </si>
  <si>
    <t>VALAIR SRL (CF: 00459470076)</t>
  </si>
  <si>
    <t>manutenzione ordinaria programmata e interventi non programmati impianto antintrusione e videosorveglianza immobile demaniale ex Caserma Mottino di Aosta</t>
  </si>
  <si>
    <t xml:space="preserve">CENTRO DELLA SICUREZZA SRL (CF: 01185560073)
COTTI IMPIANTI SRL (CF: 01913150015)
SECURITY SERVICE SRL (CF: 04607470582)
SI.PRO. DI BUGLIONE ING.VINCENZO &amp; C. SAS (CF: 00494510076)
TELKA DI ZERBETTO MAURIZIO (CF: ZRBMRZ54S30F335Q)
</t>
  </si>
  <si>
    <t>CENTRO DELLA SICUREZZA SRL (CF: 01185560073)</t>
  </si>
  <si>
    <t>Dati aggiornati al 31-12-2018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</si>
</sst>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">
    <xf numFmtId="0" fontId="0" fillId="0" borderId="0" xfId="0"/>
    <xf numFmtId="0" fontId="0" fillId="0" borderId="0" xfId="0" applyAlignment="1">
      <alignment wrapText="1"/>
    </xf>
    <xf numFmtId="14" fontId="0" fillId="0" borderId="0" xfId="0" applyNumberFormat="1"/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tabSelected="1" workbookViewId="0">
      <selection activeCell="B7" sqref="B7"/>
    </sheetView>
  </sheetViews>
  <sheetFormatPr defaultRowHeight="15" x14ac:dyDescent="0.25"/>
  <cols>
    <col min="9" max="9" width="10.7109375" bestFit="1" customWidth="1"/>
    <col min="10" max="10" width="16.28515625" bestFit="1" customWidth="1"/>
  </cols>
  <sheetData>
    <row r="1" spans="1:11" x14ac:dyDescent="0.25">
      <c r="A1" t="s">
        <v>0</v>
      </c>
      <c r="B1" t="s">
        <v>1</v>
      </c>
      <c r="C1" t="s">
        <v>2</v>
      </c>
      <c r="D1" t="s">
        <v>3</v>
      </c>
      <c r="E1" t="s">
        <v>106</v>
      </c>
    </row>
    <row r="2" spans="1:11" x14ac:dyDescent="0.25">
      <c r="A2" t="s">
        <v>4</v>
      </c>
      <c r="B2" t="s">
        <v>5</v>
      </c>
      <c r="C2" t="s">
        <v>6</v>
      </c>
      <c r="D2" t="s">
        <v>7</v>
      </c>
      <c r="E2" t="s">
        <v>8</v>
      </c>
      <c r="F2" t="s">
        <v>9</v>
      </c>
      <c r="G2" t="s">
        <v>10</v>
      </c>
      <c r="H2" t="s">
        <v>11</v>
      </c>
      <c r="I2" t="s">
        <v>12</v>
      </c>
      <c r="J2" t="s">
        <v>13</v>
      </c>
      <c r="K2" t="s">
        <v>14</v>
      </c>
    </row>
    <row r="3" spans="1:11" x14ac:dyDescent="0.25">
      <c r="A3" t="str">
        <f>"Z3718F1300"</f>
        <v>Z3718F1300</v>
      </c>
      <c r="B3" t="str">
        <f t="shared" ref="B3:B38" si="0">"06363391001"</f>
        <v>06363391001</v>
      </c>
      <c r="C3" t="s">
        <v>15</v>
      </c>
      <c r="D3" t="s">
        <v>16</v>
      </c>
      <c r="E3" t="s">
        <v>17</v>
      </c>
      <c r="F3" s="1" t="s">
        <v>18</v>
      </c>
      <c r="G3" t="s">
        <v>19</v>
      </c>
      <c r="H3">
        <v>2000</v>
      </c>
      <c r="I3" s="2">
        <v>42461</v>
      </c>
      <c r="J3" s="2">
        <v>42825</v>
      </c>
      <c r="K3">
        <v>0</v>
      </c>
    </row>
    <row r="4" spans="1:11" x14ac:dyDescent="0.25">
      <c r="A4" t="str">
        <f>"ZEB1917E26"</f>
        <v>ZEB1917E26</v>
      </c>
      <c r="B4" t="str">
        <f t="shared" si="0"/>
        <v>06363391001</v>
      </c>
      <c r="C4" t="s">
        <v>15</v>
      </c>
      <c r="D4" t="s">
        <v>20</v>
      </c>
      <c r="E4" t="s">
        <v>17</v>
      </c>
      <c r="F4" s="1" t="s">
        <v>21</v>
      </c>
      <c r="G4" t="s">
        <v>22</v>
      </c>
      <c r="H4">
        <v>240</v>
      </c>
      <c r="I4" s="2">
        <v>42466</v>
      </c>
      <c r="J4" s="2">
        <v>42466</v>
      </c>
      <c r="K4">
        <v>240</v>
      </c>
    </row>
    <row r="5" spans="1:11" x14ac:dyDescent="0.25">
      <c r="A5" t="str">
        <f>"Z071948AEB"</f>
        <v>Z071948AEB</v>
      </c>
      <c r="B5" t="str">
        <f t="shared" si="0"/>
        <v>06363391001</v>
      </c>
      <c r="C5" t="s">
        <v>15</v>
      </c>
      <c r="D5" t="s">
        <v>23</v>
      </c>
      <c r="E5" t="s">
        <v>17</v>
      </c>
      <c r="F5" s="1" t="s">
        <v>24</v>
      </c>
      <c r="G5" t="s">
        <v>25</v>
      </c>
      <c r="H5">
        <v>24.52</v>
      </c>
      <c r="I5" s="2">
        <v>42479</v>
      </c>
      <c r="J5" s="2">
        <v>42479</v>
      </c>
      <c r="K5">
        <v>20.100000000000001</v>
      </c>
    </row>
    <row r="6" spans="1:11" x14ac:dyDescent="0.25">
      <c r="A6" t="str">
        <f>"ZF21842815"</f>
        <v>ZF21842815</v>
      </c>
      <c r="B6" t="str">
        <f t="shared" si="0"/>
        <v>06363391001</v>
      </c>
      <c r="C6" t="s">
        <v>15</v>
      </c>
      <c r="D6" t="s">
        <v>26</v>
      </c>
      <c r="E6" t="s">
        <v>27</v>
      </c>
      <c r="F6" s="1" t="s">
        <v>28</v>
      </c>
      <c r="G6" t="s">
        <v>29</v>
      </c>
      <c r="H6">
        <v>859.4</v>
      </c>
      <c r="I6" s="2">
        <v>42509</v>
      </c>
      <c r="J6" s="2">
        <v>42509</v>
      </c>
      <c r="K6">
        <v>859.4</v>
      </c>
    </row>
    <row r="7" spans="1:11" x14ac:dyDescent="0.25">
      <c r="A7" t="str">
        <f>"ZB81931FCF"</f>
        <v>ZB81931FCF</v>
      </c>
      <c r="B7" t="str">
        <f t="shared" si="0"/>
        <v>06363391001</v>
      </c>
      <c r="C7" t="s">
        <v>15</v>
      </c>
      <c r="D7" t="s">
        <v>30</v>
      </c>
      <c r="E7" t="s">
        <v>17</v>
      </c>
      <c r="F7" s="1" t="s">
        <v>31</v>
      </c>
      <c r="G7" t="s">
        <v>32</v>
      </c>
      <c r="H7">
        <v>150</v>
      </c>
      <c r="I7" s="2">
        <v>42520</v>
      </c>
      <c r="J7" s="2">
        <v>42520</v>
      </c>
      <c r="K7">
        <v>150</v>
      </c>
    </row>
    <row r="8" spans="1:11" x14ac:dyDescent="0.25">
      <c r="A8" t="str">
        <f>"ZA619EACF4"</f>
        <v>ZA619EACF4</v>
      </c>
      <c r="B8" t="str">
        <f t="shared" si="0"/>
        <v>06363391001</v>
      </c>
      <c r="C8" t="s">
        <v>15</v>
      </c>
      <c r="D8" t="s">
        <v>33</v>
      </c>
      <c r="E8" t="s">
        <v>17</v>
      </c>
      <c r="F8" s="1" t="s">
        <v>21</v>
      </c>
      <c r="G8" t="s">
        <v>22</v>
      </c>
      <c r="H8">
        <v>515</v>
      </c>
      <c r="I8" s="2">
        <v>42520</v>
      </c>
      <c r="J8" s="2">
        <v>42527</v>
      </c>
      <c r="K8">
        <v>515</v>
      </c>
    </row>
    <row r="9" spans="1:11" x14ac:dyDescent="0.25">
      <c r="A9" t="str">
        <f>"ZAB1948BFB"</f>
        <v>ZAB1948BFB</v>
      </c>
      <c r="B9" t="str">
        <f t="shared" si="0"/>
        <v>06363391001</v>
      </c>
      <c r="C9" t="s">
        <v>15</v>
      </c>
      <c r="D9" t="s">
        <v>34</v>
      </c>
      <c r="E9" t="s">
        <v>17</v>
      </c>
      <c r="F9" s="1" t="s">
        <v>35</v>
      </c>
      <c r="G9" t="s">
        <v>36</v>
      </c>
      <c r="H9">
        <v>250</v>
      </c>
      <c r="I9" s="2">
        <v>42496</v>
      </c>
      <c r="J9" s="2">
        <v>42496</v>
      </c>
      <c r="K9">
        <v>250</v>
      </c>
    </row>
    <row r="10" spans="1:11" x14ac:dyDescent="0.25">
      <c r="A10" t="str">
        <f>"ZD31A32586"</f>
        <v>ZD31A32586</v>
      </c>
      <c r="B10" t="str">
        <f t="shared" si="0"/>
        <v>06363391001</v>
      </c>
      <c r="C10" t="s">
        <v>15</v>
      </c>
      <c r="D10" t="s">
        <v>37</v>
      </c>
      <c r="E10" t="s">
        <v>17</v>
      </c>
      <c r="F10" s="1" t="s">
        <v>38</v>
      </c>
      <c r="G10" t="s">
        <v>39</v>
      </c>
      <c r="H10">
        <v>116</v>
      </c>
      <c r="I10" s="2">
        <v>42548</v>
      </c>
      <c r="J10" s="2">
        <v>42551</v>
      </c>
      <c r="K10">
        <v>116</v>
      </c>
    </row>
    <row r="11" spans="1:11" x14ac:dyDescent="0.25">
      <c r="A11" t="str">
        <f>"6691789EF6"</f>
        <v>6691789EF6</v>
      </c>
      <c r="B11" t="str">
        <f t="shared" si="0"/>
        <v>06363391001</v>
      </c>
      <c r="C11" t="s">
        <v>15</v>
      </c>
      <c r="D11" t="s">
        <v>40</v>
      </c>
      <c r="E11" t="s">
        <v>41</v>
      </c>
      <c r="F11" s="1" t="s">
        <v>42</v>
      </c>
      <c r="G11" t="s">
        <v>43</v>
      </c>
      <c r="H11">
        <v>145483.75</v>
      </c>
      <c r="I11" s="2">
        <v>42141</v>
      </c>
      <c r="J11" s="2">
        <v>43863</v>
      </c>
      <c r="K11">
        <v>44603.01</v>
      </c>
    </row>
    <row r="12" spans="1:11" x14ac:dyDescent="0.25">
      <c r="A12" t="str">
        <f>"67389093A1"</f>
        <v>67389093A1</v>
      </c>
      <c r="B12" t="str">
        <f t="shared" si="0"/>
        <v>06363391001</v>
      </c>
      <c r="C12" t="s">
        <v>15</v>
      </c>
      <c r="D12" t="s">
        <v>44</v>
      </c>
      <c r="E12" t="s">
        <v>41</v>
      </c>
      <c r="F12" s="1" t="s">
        <v>45</v>
      </c>
      <c r="G12" t="s">
        <v>46</v>
      </c>
      <c r="H12">
        <v>228298.63</v>
      </c>
      <c r="I12" s="2">
        <v>42549</v>
      </c>
      <c r="J12" s="2">
        <v>43852</v>
      </c>
      <c r="K12">
        <v>67864.929999999993</v>
      </c>
    </row>
    <row r="13" spans="1:11" x14ac:dyDescent="0.25">
      <c r="A13" t="str">
        <f>"Z7219DBB78"</f>
        <v>Z7219DBB78</v>
      </c>
      <c r="B13" t="str">
        <f t="shared" si="0"/>
        <v>06363391001</v>
      </c>
      <c r="C13" t="s">
        <v>15</v>
      </c>
      <c r="D13" t="s">
        <v>47</v>
      </c>
      <c r="E13" t="s">
        <v>17</v>
      </c>
      <c r="F13" s="1" t="s">
        <v>48</v>
      </c>
      <c r="G13" t="s">
        <v>49</v>
      </c>
      <c r="H13">
        <v>138</v>
      </c>
      <c r="I13" s="2">
        <v>42559</v>
      </c>
      <c r="J13" s="2">
        <v>42559</v>
      </c>
      <c r="K13">
        <v>138</v>
      </c>
    </row>
    <row r="14" spans="1:11" x14ac:dyDescent="0.25">
      <c r="A14" t="str">
        <f>"6674974ACA"</f>
        <v>6674974ACA</v>
      </c>
      <c r="B14" t="str">
        <f t="shared" si="0"/>
        <v>06363391001</v>
      </c>
      <c r="C14" t="s">
        <v>15</v>
      </c>
      <c r="D14" t="s">
        <v>50</v>
      </c>
      <c r="E14" t="s">
        <v>41</v>
      </c>
      <c r="F14" s="1" t="s">
        <v>51</v>
      </c>
      <c r="G14" t="s">
        <v>52</v>
      </c>
      <c r="H14">
        <v>41387.699999999997</v>
      </c>
      <c r="I14" s="2">
        <v>42495</v>
      </c>
      <c r="J14" s="2">
        <v>42704</v>
      </c>
      <c r="K14">
        <v>40014</v>
      </c>
    </row>
    <row r="15" spans="1:11" x14ac:dyDescent="0.25">
      <c r="A15" t="str">
        <f>"Z3B1A0E43D"</f>
        <v>Z3B1A0E43D</v>
      </c>
      <c r="B15" t="str">
        <f t="shared" si="0"/>
        <v>06363391001</v>
      </c>
      <c r="C15" t="s">
        <v>15</v>
      </c>
      <c r="D15" t="s">
        <v>53</v>
      </c>
      <c r="E15" t="s">
        <v>27</v>
      </c>
      <c r="F15" s="1" t="s">
        <v>54</v>
      </c>
      <c r="G15" t="s">
        <v>55</v>
      </c>
      <c r="H15">
        <v>1818.45</v>
      </c>
      <c r="I15" s="2">
        <v>42587</v>
      </c>
      <c r="J15" s="2">
        <v>42587</v>
      </c>
      <c r="K15">
        <v>1815.3</v>
      </c>
    </row>
    <row r="16" spans="1:11" x14ac:dyDescent="0.25">
      <c r="A16" t="str">
        <f>"ZBC193968B"</f>
        <v>ZBC193968B</v>
      </c>
      <c r="B16" t="str">
        <f t="shared" si="0"/>
        <v>06363391001</v>
      </c>
      <c r="C16" t="s">
        <v>15</v>
      </c>
      <c r="D16" t="s">
        <v>56</v>
      </c>
      <c r="E16" t="s">
        <v>27</v>
      </c>
      <c r="F16" s="1" t="s">
        <v>57</v>
      </c>
      <c r="G16" t="s">
        <v>58</v>
      </c>
      <c r="H16">
        <v>843</v>
      </c>
      <c r="I16" s="2">
        <v>42517</v>
      </c>
      <c r="J16" s="2">
        <v>42517</v>
      </c>
      <c r="K16">
        <v>843</v>
      </c>
    </row>
    <row r="17" spans="1:11" x14ac:dyDescent="0.25">
      <c r="A17" t="str">
        <f>"Z3B1B13ED7"</f>
        <v>Z3B1B13ED7</v>
      </c>
      <c r="B17" t="str">
        <f t="shared" si="0"/>
        <v>06363391001</v>
      </c>
      <c r="C17" t="s">
        <v>15</v>
      </c>
      <c r="D17" t="s">
        <v>59</v>
      </c>
      <c r="E17" t="s">
        <v>17</v>
      </c>
      <c r="F17" s="1" t="s">
        <v>21</v>
      </c>
      <c r="G17" t="s">
        <v>22</v>
      </c>
      <c r="H17">
        <v>1710</v>
      </c>
      <c r="I17" s="2">
        <v>42629</v>
      </c>
      <c r="J17" s="2">
        <v>42641</v>
      </c>
      <c r="K17">
        <v>1710</v>
      </c>
    </row>
    <row r="18" spans="1:11" x14ac:dyDescent="0.25">
      <c r="A18" t="str">
        <f>"Z3F1B3845B"</f>
        <v>Z3F1B3845B</v>
      </c>
      <c r="B18" t="str">
        <f t="shared" si="0"/>
        <v>06363391001</v>
      </c>
      <c r="C18" t="s">
        <v>15</v>
      </c>
      <c r="D18" t="s">
        <v>60</v>
      </c>
      <c r="E18" t="s">
        <v>17</v>
      </c>
      <c r="F18" s="1" t="s">
        <v>31</v>
      </c>
      <c r="G18" t="s">
        <v>32</v>
      </c>
      <c r="H18">
        <v>380</v>
      </c>
      <c r="I18" s="2">
        <v>42646</v>
      </c>
      <c r="J18" s="2">
        <v>42647</v>
      </c>
      <c r="K18">
        <v>380</v>
      </c>
    </row>
    <row r="19" spans="1:11" x14ac:dyDescent="0.25">
      <c r="A19" t="str">
        <f>"ZB61B0EF3D"</f>
        <v>ZB61B0EF3D</v>
      </c>
      <c r="B19" t="str">
        <f t="shared" si="0"/>
        <v>06363391001</v>
      </c>
      <c r="C19" t="s">
        <v>15</v>
      </c>
      <c r="D19" t="s">
        <v>61</v>
      </c>
      <c r="E19" t="s">
        <v>27</v>
      </c>
      <c r="F19" s="1" t="s">
        <v>62</v>
      </c>
      <c r="G19" t="s">
        <v>29</v>
      </c>
      <c r="H19">
        <v>0</v>
      </c>
      <c r="I19" s="2">
        <v>42677</v>
      </c>
      <c r="J19" s="2">
        <v>42677</v>
      </c>
      <c r="K19">
        <v>1791</v>
      </c>
    </row>
    <row r="20" spans="1:11" x14ac:dyDescent="0.25">
      <c r="A20" t="str">
        <f>"ZBB1BB5499"</f>
        <v>ZBB1BB5499</v>
      </c>
      <c r="B20" t="str">
        <f t="shared" si="0"/>
        <v>06363391001</v>
      </c>
      <c r="C20" t="s">
        <v>15</v>
      </c>
      <c r="D20" t="s">
        <v>63</v>
      </c>
      <c r="E20" t="s">
        <v>17</v>
      </c>
      <c r="F20" s="1" t="s">
        <v>64</v>
      </c>
      <c r="G20" t="s">
        <v>65</v>
      </c>
      <c r="H20">
        <v>1100</v>
      </c>
      <c r="I20" s="2">
        <v>42675</v>
      </c>
      <c r="J20" s="2">
        <v>42683</v>
      </c>
      <c r="K20">
        <v>1100</v>
      </c>
    </row>
    <row r="21" spans="1:11" x14ac:dyDescent="0.25">
      <c r="A21" t="str">
        <f>"Z401BB56BE"</f>
        <v>Z401BB56BE</v>
      </c>
      <c r="B21" t="str">
        <f t="shared" si="0"/>
        <v>06363391001</v>
      </c>
      <c r="C21" t="s">
        <v>15</v>
      </c>
      <c r="D21" t="s">
        <v>66</v>
      </c>
      <c r="E21" t="s">
        <v>17</v>
      </c>
      <c r="F21" s="1" t="s">
        <v>31</v>
      </c>
      <c r="G21" t="s">
        <v>32</v>
      </c>
      <c r="H21">
        <v>1700</v>
      </c>
      <c r="I21" s="2">
        <v>42675</v>
      </c>
      <c r="J21" s="2">
        <v>42683</v>
      </c>
      <c r="K21">
        <v>1700</v>
      </c>
    </row>
    <row r="22" spans="1:11" x14ac:dyDescent="0.25">
      <c r="A22" t="str">
        <f>"ZDA1BC90D2"</f>
        <v>ZDA1BC90D2</v>
      </c>
      <c r="B22" t="str">
        <f t="shared" si="0"/>
        <v>06363391001</v>
      </c>
      <c r="C22" t="s">
        <v>15</v>
      </c>
      <c r="D22" t="s">
        <v>67</v>
      </c>
      <c r="E22" t="s">
        <v>41</v>
      </c>
      <c r="F22" s="1" t="s">
        <v>68</v>
      </c>
      <c r="G22" t="s">
        <v>69</v>
      </c>
      <c r="H22">
        <v>20000</v>
      </c>
      <c r="I22" s="2">
        <v>42639</v>
      </c>
      <c r="J22" s="2">
        <v>43368</v>
      </c>
      <c r="K22">
        <v>8604.9699999999993</v>
      </c>
    </row>
    <row r="23" spans="1:11" x14ac:dyDescent="0.25">
      <c r="A23" t="str">
        <f>"ZC01B06F88"</f>
        <v>ZC01B06F88</v>
      </c>
      <c r="B23" t="str">
        <f t="shared" si="0"/>
        <v>06363391001</v>
      </c>
      <c r="C23" t="s">
        <v>15</v>
      </c>
      <c r="D23" t="s">
        <v>70</v>
      </c>
      <c r="E23" t="s">
        <v>17</v>
      </c>
      <c r="F23" s="1" t="s">
        <v>24</v>
      </c>
      <c r="G23" t="s">
        <v>25</v>
      </c>
      <c r="H23">
        <v>76.400000000000006</v>
      </c>
      <c r="I23" s="2">
        <v>42662</v>
      </c>
      <c r="J23" s="2">
        <v>42662</v>
      </c>
      <c r="K23">
        <v>76.400000000000006</v>
      </c>
    </row>
    <row r="24" spans="1:11" x14ac:dyDescent="0.25">
      <c r="A24" t="str">
        <f>"Z77198D6CC"</f>
        <v>Z77198D6CC</v>
      </c>
      <c r="B24" t="str">
        <f t="shared" si="0"/>
        <v>06363391001</v>
      </c>
      <c r="C24" t="s">
        <v>15</v>
      </c>
      <c r="D24" t="s">
        <v>71</v>
      </c>
      <c r="E24" t="s">
        <v>41</v>
      </c>
      <c r="F24" s="1" t="s">
        <v>72</v>
      </c>
      <c r="G24" t="s">
        <v>73</v>
      </c>
      <c r="H24">
        <v>16009.2</v>
      </c>
      <c r="I24" s="2">
        <v>42544</v>
      </c>
      <c r="J24" s="2">
        <v>44004</v>
      </c>
      <c r="K24">
        <v>7204.14</v>
      </c>
    </row>
    <row r="25" spans="1:11" x14ac:dyDescent="0.25">
      <c r="A25" t="str">
        <f>"Z73193C299"</f>
        <v>Z73193C299</v>
      </c>
      <c r="B25" t="str">
        <f t="shared" si="0"/>
        <v>06363391001</v>
      </c>
      <c r="C25" t="s">
        <v>15</v>
      </c>
      <c r="D25" t="s">
        <v>74</v>
      </c>
      <c r="E25" t="s">
        <v>41</v>
      </c>
      <c r="F25" s="1" t="s">
        <v>75</v>
      </c>
      <c r="G25" t="s">
        <v>76</v>
      </c>
      <c r="H25">
        <v>0</v>
      </c>
      <c r="I25" s="2">
        <v>42522</v>
      </c>
      <c r="J25" s="2">
        <v>42886</v>
      </c>
      <c r="K25">
        <v>41886.36</v>
      </c>
    </row>
    <row r="26" spans="1:11" x14ac:dyDescent="0.25">
      <c r="A26" t="str">
        <f>"ZB819451B7"</f>
        <v>ZB819451B7</v>
      </c>
      <c r="B26" t="str">
        <f t="shared" si="0"/>
        <v>06363391001</v>
      </c>
      <c r="C26" t="s">
        <v>15</v>
      </c>
      <c r="D26" t="s">
        <v>77</v>
      </c>
      <c r="E26" t="s">
        <v>27</v>
      </c>
      <c r="F26" s="1" t="s">
        <v>78</v>
      </c>
      <c r="G26" t="s">
        <v>79</v>
      </c>
      <c r="H26">
        <v>2990</v>
      </c>
      <c r="I26" s="2">
        <v>42605</v>
      </c>
      <c r="J26" s="2">
        <v>42605</v>
      </c>
      <c r="K26">
        <v>2990</v>
      </c>
    </row>
    <row r="27" spans="1:11" x14ac:dyDescent="0.25">
      <c r="A27" t="str">
        <f>"Z7C19752E6"</f>
        <v>Z7C19752E6</v>
      </c>
      <c r="B27" t="str">
        <f t="shared" si="0"/>
        <v>06363391001</v>
      </c>
      <c r="C27" t="s">
        <v>15</v>
      </c>
      <c r="D27" t="s">
        <v>80</v>
      </c>
      <c r="E27" t="s">
        <v>41</v>
      </c>
      <c r="F27" s="1" t="s">
        <v>81</v>
      </c>
      <c r="G27" t="s">
        <v>82</v>
      </c>
      <c r="H27">
        <v>0</v>
      </c>
      <c r="I27" s="2">
        <v>42494</v>
      </c>
      <c r="J27" s="2">
        <v>42494</v>
      </c>
      <c r="K27">
        <v>1092.73</v>
      </c>
    </row>
    <row r="28" spans="1:11" x14ac:dyDescent="0.25">
      <c r="A28" t="str">
        <f>"Z701A3555B"</f>
        <v>Z701A3555B</v>
      </c>
      <c r="B28" t="str">
        <f t="shared" si="0"/>
        <v>06363391001</v>
      </c>
      <c r="C28" t="s">
        <v>15</v>
      </c>
      <c r="D28" t="s">
        <v>83</v>
      </c>
      <c r="E28" t="s">
        <v>17</v>
      </c>
      <c r="F28" s="1" t="s">
        <v>84</v>
      </c>
      <c r="G28" t="s">
        <v>85</v>
      </c>
      <c r="H28">
        <v>583.20000000000005</v>
      </c>
      <c r="I28" s="2">
        <v>42542</v>
      </c>
      <c r="J28" s="2">
        <v>42542</v>
      </c>
      <c r="K28">
        <v>583.20000000000005</v>
      </c>
    </row>
    <row r="29" spans="1:11" x14ac:dyDescent="0.25">
      <c r="A29" t="str">
        <f>"ZE51AF9704"</f>
        <v>ZE51AF9704</v>
      </c>
      <c r="B29" t="str">
        <f t="shared" si="0"/>
        <v>06363391001</v>
      </c>
      <c r="C29" t="s">
        <v>15</v>
      </c>
      <c r="D29" t="s">
        <v>86</v>
      </c>
      <c r="E29" t="s">
        <v>17</v>
      </c>
      <c r="F29" s="1" t="s">
        <v>84</v>
      </c>
      <c r="G29" t="s">
        <v>85</v>
      </c>
      <c r="H29">
        <v>928</v>
      </c>
      <c r="I29" s="2">
        <v>42612</v>
      </c>
      <c r="J29" s="2">
        <v>42615</v>
      </c>
      <c r="K29">
        <v>928</v>
      </c>
    </row>
    <row r="30" spans="1:11" x14ac:dyDescent="0.25">
      <c r="A30" t="str">
        <f>"Z9F1C5C993"</f>
        <v>Z9F1C5C993</v>
      </c>
      <c r="B30" t="str">
        <f t="shared" si="0"/>
        <v>06363391001</v>
      </c>
      <c r="C30" t="s">
        <v>15</v>
      </c>
      <c r="D30" t="s">
        <v>87</v>
      </c>
      <c r="E30" t="s">
        <v>17</v>
      </c>
      <c r="F30" s="1" t="s">
        <v>21</v>
      </c>
      <c r="G30" t="s">
        <v>22</v>
      </c>
      <c r="H30">
        <v>292</v>
      </c>
      <c r="I30" s="2">
        <v>42717</v>
      </c>
      <c r="J30" s="2">
        <v>42727</v>
      </c>
      <c r="K30">
        <v>292</v>
      </c>
    </row>
    <row r="31" spans="1:11" x14ac:dyDescent="0.25">
      <c r="A31" t="str">
        <f>"ZEE1C8C901"</f>
        <v>ZEE1C8C901</v>
      </c>
      <c r="B31" t="str">
        <f t="shared" si="0"/>
        <v>06363391001</v>
      </c>
      <c r="C31" t="s">
        <v>15</v>
      </c>
      <c r="D31" t="s">
        <v>88</v>
      </c>
      <c r="E31" t="s">
        <v>17</v>
      </c>
      <c r="F31" s="1" t="s">
        <v>89</v>
      </c>
      <c r="G31" t="s">
        <v>90</v>
      </c>
      <c r="H31">
        <v>245</v>
      </c>
      <c r="I31" s="2">
        <v>42732</v>
      </c>
      <c r="J31" s="2">
        <v>42735</v>
      </c>
      <c r="K31">
        <v>245</v>
      </c>
    </row>
    <row r="32" spans="1:11" x14ac:dyDescent="0.25">
      <c r="A32" t="str">
        <f>"Z3C1B446A9"</f>
        <v>Z3C1B446A9</v>
      </c>
      <c r="B32" t="str">
        <f t="shared" si="0"/>
        <v>06363391001</v>
      </c>
      <c r="C32" t="s">
        <v>15</v>
      </c>
      <c r="D32" t="s">
        <v>91</v>
      </c>
      <c r="E32" t="s">
        <v>17</v>
      </c>
      <c r="F32" s="1" t="s">
        <v>89</v>
      </c>
      <c r="G32" t="s">
        <v>90</v>
      </c>
      <c r="H32">
        <v>755</v>
      </c>
      <c r="I32" s="2">
        <v>42669</v>
      </c>
      <c r="J32" s="2">
        <v>42669</v>
      </c>
      <c r="K32">
        <v>755</v>
      </c>
    </row>
    <row r="33" spans="1:11" x14ac:dyDescent="0.25">
      <c r="A33" t="str">
        <f>"ZC71C2232F"</f>
        <v>ZC71C2232F</v>
      </c>
      <c r="B33" t="str">
        <f t="shared" si="0"/>
        <v>06363391001</v>
      </c>
      <c r="C33" t="s">
        <v>15</v>
      </c>
      <c r="D33" t="s">
        <v>92</v>
      </c>
      <c r="E33" t="s">
        <v>41</v>
      </c>
      <c r="F33" s="1" t="s">
        <v>93</v>
      </c>
      <c r="G33" t="s">
        <v>94</v>
      </c>
      <c r="H33">
        <v>450</v>
      </c>
      <c r="I33" s="2">
        <v>42735</v>
      </c>
      <c r="J33" s="2">
        <v>42735</v>
      </c>
      <c r="K33">
        <v>450</v>
      </c>
    </row>
    <row r="34" spans="1:11" x14ac:dyDescent="0.25">
      <c r="A34" t="str">
        <f>"Z031BEBCA5"</f>
        <v>Z031BEBCA5</v>
      </c>
      <c r="B34" t="str">
        <f t="shared" si="0"/>
        <v>06363391001</v>
      </c>
      <c r="C34" t="s">
        <v>15</v>
      </c>
      <c r="D34" t="s">
        <v>95</v>
      </c>
      <c r="E34" t="s">
        <v>17</v>
      </c>
      <c r="F34" s="1" t="s">
        <v>96</v>
      </c>
      <c r="G34" t="s">
        <v>97</v>
      </c>
      <c r="H34">
        <v>1198.98</v>
      </c>
      <c r="I34" s="2">
        <v>42726</v>
      </c>
      <c r="J34" s="2">
        <v>42726</v>
      </c>
      <c r="K34">
        <v>0</v>
      </c>
    </row>
    <row r="35" spans="1:11" x14ac:dyDescent="0.25">
      <c r="A35" t="str">
        <f>"6861186DCA"</f>
        <v>6861186DCA</v>
      </c>
      <c r="B35" t="str">
        <f t="shared" si="0"/>
        <v>06363391001</v>
      </c>
      <c r="C35" t="s">
        <v>15</v>
      </c>
      <c r="D35" t="s">
        <v>98</v>
      </c>
      <c r="E35" t="s">
        <v>41</v>
      </c>
      <c r="F35" s="1" t="s">
        <v>51</v>
      </c>
      <c r="G35" t="s">
        <v>52</v>
      </c>
      <c r="H35">
        <v>57000</v>
      </c>
      <c r="I35" s="2">
        <v>42705</v>
      </c>
      <c r="J35" s="2">
        <v>42947</v>
      </c>
      <c r="K35">
        <v>55677.599999999999</v>
      </c>
    </row>
    <row r="36" spans="1:11" x14ac:dyDescent="0.25">
      <c r="A36" t="str">
        <f>"ZD51A93B0C"</f>
        <v>ZD51A93B0C</v>
      </c>
      <c r="B36" t="str">
        <f t="shared" si="0"/>
        <v>06363391001</v>
      </c>
      <c r="C36" t="s">
        <v>15</v>
      </c>
      <c r="D36" t="s">
        <v>99</v>
      </c>
      <c r="E36" t="s">
        <v>41</v>
      </c>
      <c r="F36" s="1" t="s">
        <v>81</v>
      </c>
      <c r="G36" t="s">
        <v>82</v>
      </c>
      <c r="H36">
        <v>0</v>
      </c>
      <c r="I36" s="2">
        <v>42605</v>
      </c>
      <c r="J36" s="2">
        <v>43700</v>
      </c>
      <c r="K36">
        <v>310.8</v>
      </c>
    </row>
    <row r="37" spans="1:11" x14ac:dyDescent="0.25">
      <c r="A37" t="str">
        <f>"ZE71857E3E"</f>
        <v>ZE71857E3E</v>
      </c>
      <c r="B37" t="str">
        <f t="shared" si="0"/>
        <v>06363391001</v>
      </c>
      <c r="C37" t="s">
        <v>15</v>
      </c>
      <c r="D37" t="s">
        <v>100</v>
      </c>
      <c r="E37" t="s">
        <v>17</v>
      </c>
      <c r="F37" s="1" t="s">
        <v>101</v>
      </c>
      <c r="G37" t="s">
        <v>102</v>
      </c>
      <c r="H37">
        <v>18000</v>
      </c>
      <c r="I37" s="2">
        <v>42461</v>
      </c>
      <c r="J37" s="2">
        <v>43008</v>
      </c>
      <c r="K37">
        <v>15137.42</v>
      </c>
    </row>
    <row r="38" spans="1:11" x14ac:dyDescent="0.25">
      <c r="A38" t="str">
        <f>"ZDE19EC7D0"</f>
        <v>ZDE19EC7D0</v>
      </c>
      <c r="B38" t="str">
        <f t="shared" si="0"/>
        <v>06363391001</v>
      </c>
      <c r="C38" t="s">
        <v>15</v>
      </c>
      <c r="D38" t="s">
        <v>103</v>
      </c>
      <c r="E38" t="s">
        <v>17</v>
      </c>
      <c r="F38" s="1" t="s">
        <v>104</v>
      </c>
      <c r="G38" t="s">
        <v>105</v>
      </c>
      <c r="H38">
        <v>0</v>
      </c>
      <c r="I38" s="2">
        <v>42628</v>
      </c>
      <c r="J38" s="2">
        <v>43357</v>
      </c>
      <c r="K38">
        <v>1265.97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valledaosta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CAPPABIANCA GABRIELE</dc:creator>
  <cp:lastModifiedBy>CAPPABIANCA GABRIELE</cp:lastModifiedBy>
  <dcterms:created xsi:type="dcterms:W3CDTF">2019-01-29T16:18:51Z</dcterms:created>
  <dcterms:modified xsi:type="dcterms:W3CDTF">2019-01-29T16:18:51Z</dcterms:modified>
</cp:coreProperties>
</file>