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</calcChain>
</file>

<file path=xl/sharedStrings.xml><?xml version="1.0" encoding="utf-8"?>
<sst xmlns="http://schemas.openxmlformats.org/spreadsheetml/2006/main" count="224" uniqueCount="132">
  <si>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</si>
  <si>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</si>
  <si>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</si>
  <si>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</si>
  <si>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</si>
  <si>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</si>
  <si>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</si>
  <si>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</si>
  <si>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</si>
  <si>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</si>
  <si>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</si>
  <si>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</si>
  <si>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</si>
  <si>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</si>
  <si>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</si>
  <si>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</si>
  <si>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</si>
  <si>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CONNESSIONE RETE IMPIANTO FOTOVOLTAICO EX CASERMA MOTTINO</t>
  </si>
  <si>
    <t>23-AFFIDAMENTO DIRETTO</t>
  </si>
  <si>
    <t xml:space="preserve">DEVAL SPA (CF: 01013210073)
</t>
  </si>
  <si>
    <t>DEVAL SPA (CF: 01013210073)</t>
  </si>
  <si>
    <t>RISCOSSIONE TRIBUTI E RITIRO VALORI CONTRATTO ESECUTIVO REGIONE VDA</t>
  </si>
  <si>
    <t>26-AFFIDAMENTO DIRETTO IN ADESIONE AD ACCORDO QUADRO/CONVENZIONE</t>
  </si>
  <si>
    <t xml:space="preserve">BANCA NAZIONALE DEL LAVORO SPA (CF: 09339391006)
</t>
  </si>
  <si>
    <t>BANCA NAZIONALE DEL LAVORO SPA (CF: 09339391006)</t>
  </si>
  <si>
    <t>CONTRATTO ESECUTIVO SERVIZIO PULIZIA DR VDA</t>
  </si>
  <si>
    <t xml:space="preserve">GRATTACASO S.R.L. (CF: 00965350093)
</t>
  </si>
  <si>
    <t>GRATTACASO S.R.L. (CF: 00965350093)</t>
  </si>
  <si>
    <t>NOLEGGIO MULTIFUNZIONE DR VDA E UT/UTP AOSTA</t>
  </si>
  <si>
    <t xml:space="preserve">OLIVETTI SPA (CF: 02298700010)
</t>
  </si>
  <si>
    <t>OLIVETTI SPA (CF: 02298700010)</t>
  </si>
  <si>
    <t>GESTIONE INTEGRATA SICUREZZA UFFICI AGENZIA ENTRATE VDA</t>
  </si>
  <si>
    <t xml:space="preserve">EXITONE S.P.A. (CF: 07874490019)
</t>
  </si>
  <si>
    <t>EXITONE S.P.A. (CF: 07874490019)</t>
  </si>
  <si>
    <t>FORNITURA BUONI PASTO ELETTRONICI</t>
  </si>
  <si>
    <t xml:space="preserve">EDENRED ITALIA SRL (CF: 01014660417)
</t>
  </si>
  <si>
    <t>EDENRED ITALIA SRL (CF: 01014660417)</t>
  </si>
  <si>
    <t>MANUTENZIONE IMPIANTI TERMOIDRAULICI UFFICI AGENZIA ENTRATE VALLE D'AOSTA</t>
  </si>
  <si>
    <t>04-PROCEDURA NEGOZIATA SENZA PREVIA PUBBLICAZIONE</t>
  </si>
  <si>
    <t xml:space="preserve">MAGNI IMPIANTI SRL (CF: 02001280029)
SAVINO IMPIANTI SRL (CF: 08638790017)
SCOTTA IMPIANTI SRL (CF: 02584100040)
ZETA IMPIANTI DI ZICCARDI VITTORIO (CF: 09394820014)
</t>
  </si>
  <si>
    <t>SAVINO IMPIANTI SRL (CF: 08638790017)</t>
  </si>
  <si>
    <t>SERVIZIO SORVEGLIANZA SANITARIA E VISITE MEDICHE ANNO 2020</t>
  </si>
  <si>
    <t xml:space="preserve">SINTESI SPA (CF: 03533961003)
</t>
  </si>
  <si>
    <t>SINTESI SPA (CF: 03533961003)</t>
  </si>
  <si>
    <t>FORNITURA ENERGIA ELETTRICA UTENZE UFFICI AGENTRATE VDA 2020-2021</t>
  </si>
  <si>
    <t xml:space="preserve">IREN MERCATO S.P.A. (CF: 01178580997)
</t>
  </si>
  <si>
    <t>IREN MERCATO S.P.A. (CF: 01178580997)</t>
  </si>
  <si>
    <t>MANUTENZIONE IMPIANTI SPECIALI (ALLARME ANTINCENDIO, ANTINTRUSIONE E VIDEO SORVEGLIANZA) UFFICI REGIONE VALLE D'AOSTA AGENZIA DELLE ENTRATE</t>
  </si>
  <si>
    <t xml:space="preserve">AIR TECNO SRL (CF: 04458270651)
ALARM SYSTEM S.R.L. (CF: 01100020922)
ALBASISTEM (CF: 00509130670)
ALBERTO BASTRERI S.R.L. (CF: 13172961008)
SI.PRO. DI BUGLIONE ING.VINCENZO &amp; C. SAS (CF: 00494510076)
</t>
  </si>
  <si>
    <t>SI.PRO. DI BUGLIONE ING.VINCENZO &amp; C. SAS (CF: 00494510076)</t>
  </si>
  <si>
    <t>MANUTENZIONE IMPIANTI TERMOIDRAULICI UFFICI REGIONE VALLE D'AOSTA</t>
  </si>
  <si>
    <t xml:space="preserve">SAVINO IMPIANTI SRL (CF: 08638790017)
</t>
  </si>
  <si>
    <t>MANUTENZIONE IMPIANTI ELETTRICI UFFICI REGIONE VALLE D'AOSTA AGENZIA DELLE ENTRATE</t>
  </si>
  <si>
    <t>MANUTENZIONE IMPIANTI ELEVATORI UFFICIO TERRITORIALE E UFFICIO DEL TERRITORIO DI AOSTA - AGENZIA DELLE ENTRATE VDA</t>
  </si>
  <si>
    <t xml:space="preserve">AIR TECNO SRL (CF: 04458270651)
ALARM SYSTEM S.R.L. (CF: 01100020922)
ALBASISTEM (CF: 00509130670)
ALBERTO BASTRERI S.R.L. (CF: 13172961008)
THYSSENKRUPP ELEVATORI ITALIA SPA (CF: 03702760962)
</t>
  </si>
  <si>
    <t>THYSSENKRUPP ELEVATORI ITALIA SPA (CF: 03702760962)</t>
  </si>
  <si>
    <t>NOLEGGIO N. 3 APPARECCHI MULTIFUNZIONE UFFICI AGENTRATE VDA</t>
  </si>
  <si>
    <t xml:space="preserve">XEROX SPA (CF: 00747880151)
</t>
  </si>
  <si>
    <t>XEROX SPA (CF: 00747880151)</t>
  </si>
  <si>
    <t>CONTRATTO ESECUTIVO SERVIZIO APERTURA E CHIUSURA UFFICI</t>
  </si>
  <si>
    <t xml:space="preserve">ALL SYSTEM SPA (CF: 01579830025)
</t>
  </si>
  <si>
    <t>ALL SYSTEM SPA (CF: 01579830025)</t>
  </si>
  <si>
    <t>CORSI DI FORMAZIONE E AGGIORNAMENTO RSPP/ASPP UFFICI AG. ENTRATE - DR VDA</t>
  </si>
  <si>
    <t xml:space="preserve">TORINO LUBE S.R.L. SIGLABILE T.L. S.R.L. (CF: 09826900012)
</t>
  </si>
  <si>
    <t>TORINO LUBE S.R.L. SIGLABILE T.L. S.R.L. (CF: 09826900012)</t>
  </si>
  <si>
    <t>SERVIZIO SGOMBERO NEVE PRESSO IMMOBILE DEMANIALE EX CASERMA "MOTTINO" - AOSTA - STAGIONE 2020/2021</t>
  </si>
  <si>
    <t xml:space="preserve">"AZIENDA AGRICOLA IL FARRO " DI LUCHINO AUGUSTA (CF: LCHGST58D47G526P)
"COGIBIT" S.R.L. (CF: 03120660042)
A.C.M DI ANZALONE MAURIZIO (CF: NZLMRZ78T23A479X)
IMPRESA FORESTALE VAL GALLENCA DI CATTARELLO DAVIDE (CF: CTTDVD90D20E379U)
REPETTO GIACOMO (CF: RPTGCM66R13B282M)
</t>
  </si>
  <si>
    <t>IMPRESA FORESTALE VAL GALLENCA DI CATTARELLO DAVIDE (CF: CTTDVD90D20E379U)</t>
  </si>
  <si>
    <t>MANUTENZIONE IMPIANTI ANTINCENDIO UFFICI REGIONE VALLE D'AOSTA AGENZIA DELLE ENTRATE</t>
  </si>
  <si>
    <t xml:space="preserve">VAMA SCRL (CF: 00493460075)
</t>
  </si>
  <si>
    <t>VAMA SCRL (CF: 00493460075)</t>
  </si>
  <si>
    <t>SERVIZIO SORVEGLIANZA SANITARIA E VISITE MEDICHE ANNO 2021 DR VDA AGENTRATE</t>
  </si>
  <si>
    <t xml:space="preserve">SINTESI SANITA SRL (CF: 14530191007)
</t>
  </si>
  <si>
    <t>SINTESI SANITA SRL (CF: 14530191007)</t>
  </si>
  <si>
    <t>FORNITURA BUONI PASTO VDA 01.02.2021-31.01.2023</t>
  </si>
  <si>
    <t xml:space="preserve">DAY RISTOSERVICE S.P.A. (CF: 03543000370)
</t>
  </si>
  <si>
    <t>DAY RISTOSERVICE S.P.A. (CF: 03543000370)</t>
  </si>
  <si>
    <t>FORNITURA CARTA IN RISME UFFICI AGENTRATE VDA 2020</t>
  </si>
  <si>
    <t xml:space="preserve">ATHA OFFICE (CF: 09649270015)
CARTO COPY SERVICE (CF: 04864781002)
ICR - SOCIETA' PER AZIONI (CF: 05466391009)
SI.EL.CO SRL (CF: 00614130128)
TECNOLOGIE SRL (CF: 04178600237)
</t>
  </si>
  <si>
    <t>CARTO COPY SERVICE (CF: 04864781002)</t>
  </si>
  <si>
    <t>Contratto esecutivo del contratto normativo per l'affidamento dei servizi di riscossione tributi con modalitÃ  elettroniche Direzione Regionale Valle d'Aosta</t>
  </si>
  <si>
    <t>Contratto esecutivo del contratto normativo per l'affidamento dei servizi di facchinaggio interno ed esterno Direzione Regionale Valle d'Aosta</t>
  </si>
  <si>
    <t xml:space="preserve">IL RISVEGLIO SOC COOP.SOCIALE ARL (CF: 12018841002)
</t>
  </si>
  <si>
    <t>IL RISVEGLIO SOC COOP.SOCIALE ARL (CF: 12018841002)</t>
  </si>
  <si>
    <t>FORNITURA ENERGIA ELETTRICA - SERVIZIO DI SALVAGUARDIA - DR VALLE D'AOSTA 2021</t>
  </si>
  <si>
    <t xml:space="preserve">ENEL ENERGIA SPA (CF: 06655971007)
</t>
  </si>
  <si>
    <t>ENEL ENERGIA SPA (CF: 06655971007)</t>
  </si>
  <si>
    <t>STAMPA, CONSEGNA E POSA IN OPERA DI VETROFANIE AD USO DEGLI UFFICI DELLA DIREZIONE REGIONALE DELLA VALLE D'AOSTA</t>
  </si>
  <si>
    <t xml:space="preserve">TIPOGRAFIA PESANDO SNC (CF: 00466260072)
</t>
  </si>
  <si>
    <t>TIPOGRAFIA PESANDO SNC (CF: 00466260072)</t>
  </si>
  <si>
    <t>CONVENZIONE CONSIP ED.18 ENERGIA ELETTRICA 2021/2022</t>
  </si>
  <si>
    <t xml:space="preserve">AGSM ENERGIA SPA (CF: 02968430237)
</t>
  </si>
  <si>
    <t>AGSM ENERGIA SPA (CF: 02968430237)</t>
  </si>
  <si>
    <t>MANUTENZIONE ANNUALE IMPIANTO LINEA VITA EX CASERMA MOTTINO ANNO 2021</t>
  </si>
  <si>
    <t xml:space="preserve">JOTAZ S.A.S DI JOTAZ SERGIO (CF: 00509500070)
</t>
  </si>
  <si>
    <t>JOTAZ S.A.S DI JOTAZ SERGIO (CF: 00509500070)</t>
  </si>
  <si>
    <t>INSTALLAZIONE DISPENSER EROGATORI DI GEL E MANUTENZIONI PRESSO SEDI DR VDA</t>
  </si>
  <si>
    <t xml:space="preserve">F.LLI VAIRETTO DI VAIRETTO A. &amp; C. SNC (CF: 00634940076)
</t>
  </si>
  <si>
    <t>F.LLI VAIRETTO DI VAIRETTO A. &amp; C. SNC (CF: 00634940076)</t>
  </si>
  <si>
    <t>Contratto di fornitura apparato telepass per auto di servizio DRVDA</t>
  </si>
  <si>
    <t xml:space="preserve">TELEPASS S.P.A. (CF: 09771701001)
</t>
  </si>
  <si>
    <t>TELEPASS S.P.A. (CF: 09771701001)</t>
  </si>
  <si>
    <t>Fornitura di armadi compattabili e scaffalature industriali</t>
  </si>
  <si>
    <t xml:space="preserve">LAGOVAL SNC DI CARLOTTO RENZO &amp; C. (CF: 00066590076)
</t>
  </si>
  <si>
    <t>LAGOVAL SNC DI CARLOTTO RENZO &amp; C. (CF: 00066590076)</t>
  </si>
  <si>
    <t>Fornitura bandiere</t>
  </si>
  <si>
    <t xml:space="preserve">E.NOVALI SNC DI NOVALI ALESSANDRO &amp; C. (CF: 01462770171)
</t>
  </si>
  <si>
    <t>E.NOVALI SNC DI NOVALI ALESSANDRO &amp; C. (CF: 01462770171)</t>
  </si>
  <si>
    <t>Ripristino impianto allarme antintrusione UT Chatillon</t>
  </si>
  <si>
    <t xml:space="preserve">GASPARINI STEFANINO GI GASPARINI ATTILIO (CF: GSPTTL63M20L219B)
</t>
  </si>
  <si>
    <t>GASPARINI STEFANINO GI GASPARINI ATTILIO (CF: GSPTTL63M20L219B)</t>
  </si>
  <si>
    <t>Fornitura toner e drum originali e rigenerati</t>
  </si>
  <si>
    <t xml:space="preserve">PRINK S.P.A. (CF: 02061220394)
</t>
  </si>
  <si>
    <t>PRINK S.P.A. (CF: 02061220394)</t>
  </si>
  <si>
    <t>Noleggio fotocopiatori Uffici VdA 2021/2026</t>
  </si>
  <si>
    <t xml:space="preserve">ITD SOLUTIONS SPA (CF: 05773090013)
</t>
  </si>
  <si>
    <t>ITD SOLUTIONS SPA (CF: 05773090013)</t>
  </si>
  <si>
    <t>Verifica biennale ascensori immobile demaniale ex Caserma Mottino - Aosta</t>
  </si>
  <si>
    <t xml:space="preserve">I.N.C.S.A. (CF: 05838941002)
</t>
  </si>
  <si>
    <t>I.N.C.S.A. (CF: 05838941002)</t>
  </si>
  <si>
    <t>Fornitura e consegna filtri condizionatori immobile demaniale ex Caserma Mottino</t>
  </si>
  <si>
    <t xml:space="preserve">SUNEBO SRL (CF: 00487400012)
</t>
  </si>
  <si>
    <t>SUNEBO SRL (CF: 00487400012)</t>
  </si>
  <si>
    <t>Ripristino funzionalitÃ  macchina bollatrice GREAT T5L in dotazione allâ€™Ufficio Territoriale di Aosta</t>
  </si>
  <si>
    <t>Fornitura ed interventi relativi alle dotazioni antincendio della DR Valle d'Aosta e sue articolazioni territoriali</t>
  </si>
  <si>
    <t xml:space="preserve">PRINK S.P.A. (CF: 02061220394)
PROMO RIGENERA SRL (CF: 01431180551)
</t>
  </si>
  <si>
    <t>PROMO RIGENERA SRL (CF: 01431180551)</t>
  </si>
  <si>
    <t>Servizio di pulizia delle aree verdi e di sgombero neve dell'immobile demaniale denominato "ex Caserma Mottino" - Aosta</t>
  </si>
  <si>
    <t xml:space="preserve">AMMAZZAGATTI ANTONIO (CF: MMZNTN59P12C710P)
</t>
  </si>
  <si>
    <t>AMMAZZAGATTI ANTONIO (CF: MMZNTN59P12C710P)</t>
  </si>
  <si>
    <t>Servizio di sorveglianza sanitaria 2022-2024 DR VdA</t>
  </si>
  <si>
    <t>Realizzazione servizi rilegatura atti Conservatoria 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</si>
</sst>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"ZBB19A25D1"</f>
        <v>ZBB19A25D1</v>
      </c>
      <c r="B3" t="str">
        <f t="shared" ref="B3:B4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42394</v>
      </c>
      <c r="J3" s="2">
        <v>42422</v>
      </c>
      <c r="K3">
        <v>193.16</v>
      </c>
    </row>
    <row r="4" spans="1:11" x14ac:dyDescent="0.25">
      <c r="A4" t="str">
        <f>"6691789EF6"</f>
        <v>6691789EF6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145483.75</v>
      </c>
      <c r="I4" s="2">
        <v>42141</v>
      </c>
      <c r="J4" s="2">
        <v>43863</v>
      </c>
      <c r="K4">
        <v>63621.18</v>
      </c>
    </row>
    <row r="5" spans="1:11" x14ac:dyDescent="0.25">
      <c r="A5" t="str">
        <f>"67389093A1"</f>
        <v>67389093A1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228298.63</v>
      </c>
      <c r="I5" s="2">
        <v>42549</v>
      </c>
      <c r="J5" s="2">
        <v>43852</v>
      </c>
      <c r="K5">
        <v>163284.51</v>
      </c>
    </row>
    <row r="6" spans="1:11" x14ac:dyDescent="0.25">
      <c r="A6" t="str">
        <f>"Z2B1D94C31"</f>
        <v>Z2B1D94C31</v>
      </c>
      <c r="B6" t="str">
        <f t="shared" si="0"/>
        <v>06363391001</v>
      </c>
      <c r="C6" t="s">
        <v>16</v>
      </c>
      <c r="D6" t="s">
        <v>28</v>
      </c>
      <c r="E6" t="s">
        <v>22</v>
      </c>
      <c r="F6" s="1" t="s">
        <v>29</v>
      </c>
      <c r="G6" t="s">
        <v>30</v>
      </c>
      <c r="H6">
        <v>10800</v>
      </c>
      <c r="I6" s="2">
        <v>42822</v>
      </c>
      <c r="J6" s="2">
        <v>44647</v>
      </c>
      <c r="K6">
        <v>10226.61</v>
      </c>
    </row>
    <row r="7" spans="1:11" x14ac:dyDescent="0.25">
      <c r="A7" t="str">
        <f>"ZC11D03D9D"</f>
        <v>ZC11D03D9D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15732.8</v>
      </c>
      <c r="I7" s="2">
        <v>42826</v>
      </c>
      <c r="J7" s="2">
        <v>43921</v>
      </c>
      <c r="K7">
        <v>12028.59</v>
      </c>
    </row>
    <row r="8" spans="1:11" x14ac:dyDescent="0.25">
      <c r="A8" t="str">
        <f>"7314724D30"</f>
        <v>7314724D30</v>
      </c>
      <c r="B8" t="str">
        <f t="shared" si="0"/>
        <v>06363391001</v>
      </c>
      <c r="C8" t="s">
        <v>16</v>
      </c>
      <c r="D8" t="s">
        <v>34</v>
      </c>
      <c r="E8" t="s">
        <v>22</v>
      </c>
      <c r="F8" s="1" t="s">
        <v>35</v>
      </c>
      <c r="G8" t="s">
        <v>36</v>
      </c>
      <c r="H8">
        <v>225688.32000000001</v>
      </c>
      <c r="I8" s="2">
        <v>43132</v>
      </c>
      <c r="J8" s="2">
        <v>44227</v>
      </c>
      <c r="K8">
        <v>189653.64</v>
      </c>
    </row>
    <row r="9" spans="1:11" x14ac:dyDescent="0.25">
      <c r="A9" t="str">
        <f>"Z621EC6ACF"</f>
        <v>Z621EC6ACF</v>
      </c>
      <c r="B9" t="str">
        <f t="shared" si="0"/>
        <v>06363391001</v>
      </c>
      <c r="C9" t="s">
        <v>16</v>
      </c>
      <c r="D9" t="s">
        <v>37</v>
      </c>
      <c r="E9" t="s">
        <v>38</v>
      </c>
      <c r="F9" s="1" t="s">
        <v>39</v>
      </c>
      <c r="G9" t="s">
        <v>40</v>
      </c>
      <c r="H9">
        <v>11243.38</v>
      </c>
      <c r="I9" s="2">
        <v>43009</v>
      </c>
      <c r="J9" s="2">
        <v>43465</v>
      </c>
      <c r="K9">
        <v>8544.58</v>
      </c>
    </row>
    <row r="10" spans="1:11" x14ac:dyDescent="0.25">
      <c r="A10" t="str">
        <f>"Z772AF3C17"</f>
        <v>Z772AF3C17</v>
      </c>
      <c r="B10" t="str">
        <f t="shared" si="0"/>
        <v>06363391001</v>
      </c>
      <c r="C10" t="s">
        <v>16</v>
      </c>
      <c r="D10" t="s">
        <v>41</v>
      </c>
      <c r="E10" t="s">
        <v>18</v>
      </c>
      <c r="F10" s="1" t="s">
        <v>42</v>
      </c>
      <c r="G10" t="s">
        <v>43</v>
      </c>
      <c r="H10">
        <v>4258.74</v>
      </c>
      <c r="I10" s="2">
        <v>43831</v>
      </c>
      <c r="J10" s="2">
        <v>44196</v>
      </c>
      <c r="K10">
        <v>3602.91</v>
      </c>
    </row>
    <row r="11" spans="1:11" x14ac:dyDescent="0.25">
      <c r="A11" t="str">
        <f>"Z252C0875B"</f>
        <v>Z252C0875B</v>
      </c>
      <c r="B11" t="str">
        <f t="shared" si="0"/>
        <v>06363391001</v>
      </c>
      <c r="C11" t="s">
        <v>16</v>
      </c>
      <c r="D11" t="s">
        <v>44</v>
      </c>
      <c r="E11" t="s">
        <v>22</v>
      </c>
      <c r="F11" s="1" t="s">
        <v>45</v>
      </c>
      <c r="G11" t="s">
        <v>46</v>
      </c>
      <c r="H11">
        <v>0</v>
      </c>
      <c r="I11" s="2">
        <v>43952</v>
      </c>
      <c r="J11" s="2">
        <v>44316</v>
      </c>
      <c r="K11">
        <v>33428.129999999997</v>
      </c>
    </row>
    <row r="12" spans="1:11" x14ac:dyDescent="0.25">
      <c r="A12" t="str">
        <f>"Z9B2BB5B2C"</f>
        <v>Z9B2BB5B2C</v>
      </c>
      <c r="B12" t="str">
        <f t="shared" si="0"/>
        <v>06363391001</v>
      </c>
      <c r="C12" t="s">
        <v>16</v>
      </c>
      <c r="D12" t="s">
        <v>47</v>
      </c>
      <c r="E12" t="s">
        <v>38</v>
      </c>
      <c r="F12" s="1" t="s">
        <v>48</v>
      </c>
      <c r="G12" t="s">
        <v>49</v>
      </c>
      <c r="H12">
        <v>8761.11</v>
      </c>
      <c r="I12" s="2">
        <v>43891</v>
      </c>
      <c r="J12" s="2">
        <v>44673</v>
      </c>
      <c r="K12">
        <v>3382.87</v>
      </c>
    </row>
    <row r="13" spans="1:11" x14ac:dyDescent="0.25">
      <c r="A13" t="str">
        <f>"Z092BB5B0A"</f>
        <v>Z092BB5B0A</v>
      </c>
      <c r="B13" t="str">
        <f t="shared" si="0"/>
        <v>06363391001</v>
      </c>
      <c r="C13" t="s">
        <v>16</v>
      </c>
      <c r="D13" t="s">
        <v>50</v>
      </c>
      <c r="E13" t="s">
        <v>18</v>
      </c>
      <c r="F13" s="1" t="s">
        <v>51</v>
      </c>
      <c r="G13" t="s">
        <v>40</v>
      </c>
      <c r="H13">
        <v>10997</v>
      </c>
      <c r="I13" s="2">
        <v>43892</v>
      </c>
      <c r="J13" s="2">
        <v>44657</v>
      </c>
      <c r="K13">
        <v>9387</v>
      </c>
    </row>
    <row r="14" spans="1:11" x14ac:dyDescent="0.25">
      <c r="A14" t="str">
        <f>"Z0E2BB5A6D"</f>
        <v>Z0E2BB5A6D</v>
      </c>
      <c r="B14" t="str">
        <f t="shared" si="0"/>
        <v>06363391001</v>
      </c>
      <c r="C14" t="s">
        <v>16</v>
      </c>
      <c r="D14" t="s">
        <v>52</v>
      </c>
      <c r="E14" t="s">
        <v>38</v>
      </c>
      <c r="F14" s="1" t="s">
        <v>48</v>
      </c>
      <c r="G14" t="s">
        <v>49</v>
      </c>
      <c r="H14">
        <v>4602.5</v>
      </c>
      <c r="I14" s="2">
        <v>43891</v>
      </c>
      <c r="J14" s="2">
        <v>44673</v>
      </c>
      <c r="K14">
        <v>2662.19</v>
      </c>
    </row>
    <row r="15" spans="1:11" x14ac:dyDescent="0.25">
      <c r="A15" t="str">
        <f>"Z4A2BB5AE9"</f>
        <v>Z4A2BB5AE9</v>
      </c>
      <c r="B15" t="str">
        <f t="shared" si="0"/>
        <v>06363391001</v>
      </c>
      <c r="C15" t="s">
        <v>16</v>
      </c>
      <c r="D15" t="s">
        <v>53</v>
      </c>
      <c r="E15" t="s">
        <v>38</v>
      </c>
      <c r="F15" s="1" t="s">
        <v>54</v>
      </c>
      <c r="G15" t="s">
        <v>55</v>
      </c>
      <c r="H15">
        <v>6250</v>
      </c>
      <c r="I15" s="2">
        <v>43901</v>
      </c>
      <c r="J15" s="2">
        <v>44661</v>
      </c>
      <c r="K15">
        <v>3554.4</v>
      </c>
    </row>
    <row r="16" spans="1:11" x14ac:dyDescent="0.25">
      <c r="A16" t="str">
        <f>"Z77198D6CC"</f>
        <v>Z77198D6CC</v>
      </c>
      <c r="B16" t="str">
        <f t="shared" si="0"/>
        <v>06363391001</v>
      </c>
      <c r="C16" t="s">
        <v>16</v>
      </c>
      <c r="D16" t="s">
        <v>56</v>
      </c>
      <c r="E16" t="s">
        <v>22</v>
      </c>
      <c r="F16" s="1" t="s">
        <v>57</v>
      </c>
      <c r="G16" t="s">
        <v>58</v>
      </c>
      <c r="H16">
        <v>16009.2</v>
      </c>
      <c r="I16" s="2">
        <v>42544</v>
      </c>
      <c r="J16" s="2">
        <v>44369</v>
      </c>
      <c r="K16">
        <v>16009.2</v>
      </c>
    </row>
    <row r="17" spans="1:11" x14ac:dyDescent="0.25">
      <c r="A17" t="str">
        <f>"Z662DECFCB"</f>
        <v>Z662DECFCB</v>
      </c>
      <c r="B17" t="str">
        <f t="shared" si="0"/>
        <v>06363391001</v>
      </c>
      <c r="C17" t="s">
        <v>16</v>
      </c>
      <c r="D17" t="s">
        <v>59</v>
      </c>
      <c r="E17" t="s">
        <v>22</v>
      </c>
      <c r="F17" s="1" t="s">
        <v>60</v>
      </c>
      <c r="G17" t="s">
        <v>61</v>
      </c>
      <c r="H17">
        <v>16813.830000000002</v>
      </c>
      <c r="I17" s="2">
        <v>44075</v>
      </c>
      <c r="J17" s="2">
        <v>45169</v>
      </c>
      <c r="K17">
        <v>6750</v>
      </c>
    </row>
    <row r="18" spans="1:11" x14ac:dyDescent="0.25">
      <c r="A18" t="str">
        <f>"ZCF2F1C7EC"</f>
        <v>ZCF2F1C7EC</v>
      </c>
      <c r="B18" t="str">
        <f t="shared" si="0"/>
        <v>06363391001</v>
      </c>
      <c r="C18" t="s">
        <v>16</v>
      </c>
      <c r="D18" t="s">
        <v>62</v>
      </c>
      <c r="E18" t="s">
        <v>18</v>
      </c>
      <c r="F18" s="1" t="s">
        <v>63</v>
      </c>
      <c r="G18" t="s">
        <v>64</v>
      </c>
      <c r="H18">
        <v>1756.18</v>
      </c>
      <c r="I18" s="2">
        <v>44161</v>
      </c>
      <c r="J18" s="2">
        <v>44322</v>
      </c>
      <c r="K18">
        <v>1756.18</v>
      </c>
    </row>
    <row r="19" spans="1:11" x14ac:dyDescent="0.25">
      <c r="A19" t="str">
        <f>"Z702EA29A8"</f>
        <v>Z702EA29A8</v>
      </c>
      <c r="B19" t="str">
        <f t="shared" si="0"/>
        <v>06363391001</v>
      </c>
      <c r="C19" t="s">
        <v>16</v>
      </c>
      <c r="D19" t="s">
        <v>65</v>
      </c>
      <c r="E19" t="s">
        <v>38</v>
      </c>
      <c r="F19" s="1" t="s">
        <v>66</v>
      </c>
      <c r="G19" t="s">
        <v>67</v>
      </c>
      <c r="H19">
        <v>2009.5</v>
      </c>
      <c r="I19" s="2">
        <v>44166</v>
      </c>
      <c r="J19" s="2">
        <v>44286</v>
      </c>
      <c r="K19">
        <v>1728.4</v>
      </c>
    </row>
    <row r="20" spans="1:11" x14ac:dyDescent="0.25">
      <c r="A20" t="str">
        <f>"ZCC2BB5AA7"</f>
        <v>ZCC2BB5AA7</v>
      </c>
      <c r="B20" t="str">
        <f t="shared" si="0"/>
        <v>06363391001</v>
      </c>
      <c r="C20" t="s">
        <v>16</v>
      </c>
      <c r="D20" t="s">
        <v>68</v>
      </c>
      <c r="E20" t="s">
        <v>18</v>
      </c>
      <c r="F20" s="1" t="s">
        <v>69</v>
      </c>
      <c r="G20" t="s">
        <v>70</v>
      </c>
      <c r="H20">
        <v>5372</v>
      </c>
      <c r="I20" s="2">
        <v>43956</v>
      </c>
      <c r="J20" s="2">
        <v>44655</v>
      </c>
      <c r="K20">
        <v>4181.1499999999996</v>
      </c>
    </row>
    <row r="21" spans="1:11" x14ac:dyDescent="0.25">
      <c r="A21" t="str">
        <f>"Z2A2FE3531"</f>
        <v>Z2A2FE3531</v>
      </c>
      <c r="B21" t="str">
        <f t="shared" si="0"/>
        <v>06363391001</v>
      </c>
      <c r="C21" t="s">
        <v>16</v>
      </c>
      <c r="D21" t="s">
        <v>71</v>
      </c>
      <c r="E21" t="s">
        <v>18</v>
      </c>
      <c r="F21" s="1" t="s">
        <v>72</v>
      </c>
      <c r="G21" t="s">
        <v>73</v>
      </c>
      <c r="H21">
        <v>4561.54</v>
      </c>
      <c r="I21" s="2">
        <v>44197</v>
      </c>
      <c r="J21" s="2">
        <v>44561</v>
      </c>
      <c r="K21">
        <v>2978.35</v>
      </c>
    </row>
    <row r="22" spans="1:11" x14ac:dyDescent="0.25">
      <c r="A22" t="str">
        <f>"85539552F9"</f>
        <v>85539552F9</v>
      </c>
      <c r="B22" t="str">
        <f t="shared" si="0"/>
        <v>06363391001</v>
      </c>
      <c r="C22" t="s">
        <v>16</v>
      </c>
      <c r="D22" t="s">
        <v>74</v>
      </c>
      <c r="E22" t="s">
        <v>22</v>
      </c>
      <c r="F22" s="1" t="s">
        <v>75</v>
      </c>
      <c r="G22" t="s">
        <v>76</v>
      </c>
      <c r="H22">
        <v>115385.1</v>
      </c>
      <c r="I22" s="2">
        <v>44228</v>
      </c>
      <c r="J22" s="2">
        <v>44957</v>
      </c>
      <c r="K22">
        <v>37707.78</v>
      </c>
    </row>
    <row r="23" spans="1:11" x14ac:dyDescent="0.25">
      <c r="A23" t="str">
        <f>"Z3A2E77D71"</f>
        <v>Z3A2E77D71</v>
      </c>
      <c r="B23" t="str">
        <f t="shared" si="0"/>
        <v>06363391001</v>
      </c>
      <c r="C23" t="s">
        <v>16</v>
      </c>
      <c r="D23" t="s">
        <v>77</v>
      </c>
      <c r="E23" t="s">
        <v>38</v>
      </c>
      <c r="F23" s="1" t="s">
        <v>78</v>
      </c>
      <c r="G23" t="s">
        <v>79</v>
      </c>
      <c r="H23">
        <v>3993</v>
      </c>
      <c r="I23" s="2">
        <v>44210</v>
      </c>
      <c r="J23" s="2">
        <v>44214</v>
      </c>
      <c r="K23">
        <v>3992.99</v>
      </c>
    </row>
    <row r="24" spans="1:11" x14ac:dyDescent="0.25">
      <c r="A24" t="str">
        <f>"Z82305F0F2"</f>
        <v>Z82305F0F2</v>
      </c>
      <c r="B24" t="str">
        <f t="shared" si="0"/>
        <v>06363391001</v>
      </c>
      <c r="C24" t="s">
        <v>16</v>
      </c>
      <c r="D24" t="s">
        <v>80</v>
      </c>
      <c r="E24" t="s">
        <v>22</v>
      </c>
      <c r="F24" s="1" t="s">
        <v>23</v>
      </c>
      <c r="G24" t="s">
        <v>24</v>
      </c>
      <c r="H24">
        <v>9202.24</v>
      </c>
      <c r="I24" s="2">
        <v>44230</v>
      </c>
      <c r="J24" s="2">
        <v>44959</v>
      </c>
      <c r="K24">
        <v>2246.62</v>
      </c>
    </row>
    <row r="25" spans="1:11" x14ac:dyDescent="0.25">
      <c r="A25" t="str">
        <f>"8670825F22"</f>
        <v>8670825F22</v>
      </c>
      <c r="B25" t="str">
        <f t="shared" si="0"/>
        <v>06363391001</v>
      </c>
      <c r="C25" t="s">
        <v>16</v>
      </c>
      <c r="D25" t="s">
        <v>81</v>
      </c>
      <c r="E25" t="s">
        <v>22</v>
      </c>
      <c r="F25" s="1" t="s">
        <v>82</v>
      </c>
      <c r="G25" t="s">
        <v>83</v>
      </c>
      <c r="H25">
        <v>54034.96</v>
      </c>
      <c r="I25" s="2">
        <v>44281</v>
      </c>
      <c r="J25" s="2">
        <v>45704</v>
      </c>
      <c r="K25">
        <v>5414.87</v>
      </c>
    </row>
    <row r="26" spans="1:11" x14ac:dyDescent="0.25">
      <c r="A26" t="str">
        <f>"ZBE311B95A"</f>
        <v>ZBE311B95A</v>
      </c>
      <c r="B26" t="str">
        <f t="shared" si="0"/>
        <v>06363391001</v>
      </c>
      <c r="C26" t="s">
        <v>16</v>
      </c>
      <c r="D26" t="s">
        <v>84</v>
      </c>
      <c r="E26" t="s">
        <v>18</v>
      </c>
      <c r="F26" s="1" t="s">
        <v>85</v>
      </c>
      <c r="G26" t="s">
        <v>86</v>
      </c>
      <c r="H26">
        <v>13300</v>
      </c>
      <c r="I26" s="2">
        <v>44317</v>
      </c>
      <c r="J26" s="2">
        <v>44377</v>
      </c>
      <c r="K26">
        <v>5709.41</v>
      </c>
    </row>
    <row r="27" spans="1:11" x14ac:dyDescent="0.25">
      <c r="A27" t="str">
        <f>"Z4B31FEB59"</f>
        <v>Z4B31FEB59</v>
      </c>
      <c r="B27" t="str">
        <f t="shared" si="0"/>
        <v>06363391001</v>
      </c>
      <c r="C27" t="s">
        <v>16</v>
      </c>
      <c r="D27" t="s">
        <v>87</v>
      </c>
      <c r="E27" t="s">
        <v>18</v>
      </c>
      <c r="F27" s="1" t="s">
        <v>88</v>
      </c>
      <c r="G27" t="s">
        <v>89</v>
      </c>
      <c r="H27">
        <v>360</v>
      </c>
      <c r="I27" s="2">
        <v>44357</v>
      </c>
      <c r="J27" s="2">
        <v>44357</v>
      </c>
      <c r="K27">
        <v>360</v>
      </c>
    </row>
    <row r="28" spans="1:11" x14ac:dyDescent="0.25">
      <c r="A28" t="str">
        <f>"87162182A3"</f>
        <v>87162182A3</v>
      </c>
      <c r="B28" t="str">
        <f t="shared" si="0"/>
        <v>06363391001</v>
      </c>
      <c r="C28" t="s">
        <v>16</v>
      </c>
      <c r="D28" t="s">
        <v>90</v>
      </c>
      <c r="E28" t="s">
        <v>22</v>
      </c>
      <c r="F28" s="1" t="s">
        <v>91</v>
      </c>
      <c r="G28" t="s">
        <v>92</v>
      </c>
      <c r="H28">
        <v>60000</v>
      </c>
      <c r="I28" s="2">
        <v>44378</v>
      </c>
      <c r="J28" s="2">
        <v>44926</v>
      </c>
      <c r="K28">
        <v>12717.33</v>
      </c>
    </row>
    <row r="29" spans="1:11" x14ac:dyDescent="0.25">
      <c r="A29" t="str">
        <f>"ZC631D2162"</f>
        <v>ZC631D2162</v>
      </c>
      <c r="B29" t="str">
        <f t="shared" si="0"/>
        <v>06363391001</v>
      </c>
      <c r="C29" t="s">
        <v>16</v>
      </c>
      <c r="D29" t="s">
        <v>93</v>
      </c>
      <c r="E29" t="s">
        <v>18</v>
      </c>
      <c r="F29" s="1" t="s">
        <v>94</v>
      </c>
      <c r="G29" t="s">
        <v>95</v>
      </c>
      <c r="H29">
        <v>200</v>
      </c>
      <c r="I29" s="2">
        <v>44361</v>
      </c>
      <c r="J29" s="2">
        <v>44387</v>
      </c>
      <c r="K29">
        <v>200</v>
      </c>
    </row>
    <row r="30" spans="1:11" x14ac:dyDescent="0.25">
      <c r="A30" t="str">
        <f>"Z3831B4FA0"</f>
        <v>Z3831B4FA0</v>
      </c>
      <c r="B30" t="str">
        <f t="shared" si="0"/>
        <v>06363391001</v>
      </c>
      <c r="C30" t="s">
        <v>16</v>
      </c>
      <c r="D30" t="s">
        <v>96</v>
      </c>
      <c r="E30" t="s">
        <v>18</v>
      </c>
      <c r="F30" s="1" t="s">
        <v>97</v>
      </c>
      <c r="G30" t="s">
        <v>98</v>
      </c>
      <c r="H30">
        <v>1220</v>
      </c>
      <c r="I30" s="2">
        <v>44350</v>
      </c>
      <c r="J30" s="2">
        <v>44553</v>
      </c>
      <c r="K30">
        <v>1100</v>
      </c>
    </row>
    <row r="31" spans="1:11" x14ac:dyDescent="0.25">
      <c r="A31" t="str">
        <f>"Z53311CD89"</f>
        <v>Z53311CD89</v>
      </c>
      <c r="B31" t="str">
        <f t="shared" si="0"/>
        <v>06363391001</v>
      </c>
      <c r="C31" t="s">
        <v>16</v>
      </c>
      <c r="D31" t="s">
        <v>99</v>
      </c>
      <c r="E31" t="s">
        <v>18</v>
      </c>
      <c r="F31" s="1" t="s">
        <v>100</v>
      </c>
      <c r="G31" t="s">
        <v>101</v>
      </c>
      <c r="H31">
        <v>6000</v>
      </c>
      <c r="I31" s="2">
        <v>44404</v>
      </c>
      <c r="K31">
        <v>150</v>
      </c>
    </row>
    <row r="32" spans="1:11" x14ac:dyDescent="0.25">
      <c r="A32" t="str">
        <f>"Z753283D76"</f>
        <v>Z753283D76</v>
      </c>
      <c r="B32" t="str">
        <f t="shared" si="0"/>
        <v>06363391001</v>
      </c>
      <c r="C32" t="s">
        <v>16</v>
      </c>
      <c r="D32" t="s">
        <v>102</v>
      </c>
      <c r="E32" t="s">
        <v>18</v>
      </c>
      <c r="F32" s="1" t="s">
        <v>103</v>
      </c>
      <c r="G32" t="s">
        <v>104</v>
      </c>
      <c r="H32">
        <v>19500</v>
      </c>
      <c r="I32" s="2">
        <v>44400</v>
      </c>
      <c r="J32" s="2">
        <v>44490</v>
      </c>
      <c r="K32">
        <v>19500</v>
      </c>
    </row>
    <row r="33" spans="1:11" x14ac:dyDescent="0.25">
      <c r="A33" t="str">
        <f>"ZE533059E3"</f>
        <v>ZE533059E3</v>
      </c>
      <c r="B33" t="str">
        <f t="shared" si="0"/>
        <v>06363391001</v>
      </c>
      <c r="C33" t="s">
        <v>16</v>
      </c>
      <c r="D33" t="s">
        <v>105</v>
      </c>
      <c r="E33" t="s">
        <v>18</v>
      </c>
      <c r="F33" s="1" t="s">
        <v>106</v>
      </c>
      <c r="G33" t="s">
        <v>107</v>
      </c>
      <c r="H33">
        <v>292.06</v>
      </c>
      <c r="I33" s="2">
        <v>44453</v>
      </c>
      <c r="J33" s="2">
        <v>44456</v>
      </c>
      <c r="K33">
        <v>292.06</v>
      </c>
    </row>
    <row r="34" spans="1:11" x14ac:dyDescent="0.25">
      <c r="A34" t="str">
        <f>"Z0E32AABC0"</f>
        <v>Z0E32AABC0</v>
      </c>
      <c r="B34" t="str">
        <f t="shared" si="0"/>
        <v>06363391001</v>
      </c>
      <c r="C34" t="s">
        <v>16</v>
      </c>
      <c r="D34" t="s">
        <v>108</v>
      </c>
      <c r="E34" t="s">
        <v>18</v>
      </c>
      <c r="F34" s="1" t="s">
        <v>109</v>
      </c>
      <c r="G34" t="s">
        <v>110</v>
      </c>
      <c r="H34">
        <v>2880.31</v>
      </c>
      <c r="I34" s="2">
        <v>44455</v>
      </c>
      <c r="J34" s="2">
        <v>44561</v>
      </c>
      <c r="K34">
        <v>2652.31</v>
      </c>
    </row>
    <row r="35" spans="1:11" x14ac:dyDescent="0.25">
      <c r="A35" t="str">
        <f>"ZF332DC3EC"</f>
        <v>ZF332DC3EC</v>
      </c>
      <c r="B35" t="str">
        <f t="shared" si="0"/>
        <v>06363391001</v>
      </c>
      <c r="C35" t="s">
        <v>16</v>
      </c>
      <c r="D35" t="s">
        <v>111</v>
      </c>
      <c r="E35" t="s">
        <v>18</v>
      </c>
      <c r="F35" s="1" t="s">
        <v>112</v>
      </c>
      <c r="G35" t="s">
        <v>113</v>
      </c>
      <c r="H35">
        <v>4141.6499999999996</v>
      </c>
      <c r="I35" s="2">
        <v>44453</v>
      </c>
      <c r="J35" s="2">
        <v>44462</v>
      </c>
      <c r="K35">
        <v>4141.6499999999996</v>
      </c>
    </row>
    <row r="36" spans="1:11" x14ac:dyDescent="0.25">
      <c r="A36" t="str">
        <f>"ZC93270BA5"</f>
        <v>ZC93270BA5</v>
      </c>
      <c r="B36" t="str">
        <f t="shared" si="0"/>
        <v>06363391001</v>
      </c>
      <c r="C36" t="s">
        <v>16</v>
      </c>
      <c r="D36" t="s">
        <v>114</v>
      </c>
      <c r="E36" t="s">
        <v>22</v>
      </c>
      <c r="F36" s="1" t="s">
        <v>115</v>
      </c>
      <c r="G36" t="s">
        <v>116</v>
      </c>
      <c r="H36">
        <v>15014.4</v>
      </c>
      <c r="I36" s="2">
        <v>44475</v>
      </c>
      <c r="J36" s="2">
        <v>46300</v>
      </c>
      <c r="K36">
        <v>0</v>
      </c>
    </row>
    <row r="37" spans="1:11" x14ac:dyDescent="0.25">
      <c r="A37" t="str">
        <f>"ZDF337F66C"</f>
        <v>ZDF337F66C</v>
      </c>
      <c r="B37" t="str">
        <f t="shared" si="0"/>
        <v>06363391001</v>
      </c>
      <c r="C37" t="s">
        <v>16</v>
      </c>
      <c r="D37" t="s">
        <v>117</v>
      </c>
      <c r="E37" t="s">
        <v>18</v>
      </c>
      <c r="F37" s="1" t="s">
        <v>118</v>
      </c>
      <c r="G37" t="s">
        <v>119</v>
      </c>
      <c r="H37">
        <v>300</v>
      </c>
      <c r="I37" s="2">
        <v>44552</v>
      </c>
      <c r="J37" s="2">
        <v>44552</v>
      </c>
      <c r="K37">
        <v>0</v>
      </c>
    </row>
    <row r="38" spans="1:11" x14ac:dyDescent="0.25">
      <c r="A38" t="str">
        <f>"ZE7337F4A8"</f>
        <v>ZE7337F4A8</v>
      </c>
      <c r="B38" t="str">
        <f t="shared" si="0"/>
        <v>06363391001</v>
      </c>
      <c r="C38" t="s">
        <v>16</v>
      </c>
      <c r="D38" t="s">
        <v>120</v>
      </c>
      <c r="E38" t="s">
        <v>18</v>
      </c>
      <c r="F38" s="1" t="s">
        <v>121</v>
      </c>
      <c r="G38" t="s">
        <v>122</v>
      </c>
      <c r="H38">
        <v>992</v>
      </c>
      <c r="I38" s="2">
        <v>44495</v>
      </c>
      <c r="J38" s="2">
        <v>44545</v>
      </c>
      <c r="K38">
        <v>992</v>
      </c>
    </row>
    <row r="39" spans="1:11" x14ac:dyDescent="0.25">
      <c r="A39" t="str">
        <f>"ZB633BA172"</f>
        <v>ZB633BA172</v>
      </c>
      <c r="B39" t="str">
        <f t="shared" si="0"/>
        <v>06363391001</v>
      </c>
      <c r="C39" t="s">
        <v>16</v>
      </c>
      <c r="D39" t="s">
        <v>123</v>
      </c>
      <c r="E39" t="s">
        <v>18</v>
      </c>
      <c r="F39" s="1" t="s">
        <v>109</v>
      </c>
      <c r="G39" t="s">
        <v>110</v>
      </c>
      <c r="H39">
        <v>250</v>
      </c>
      <c r="I39" s="2">
        <v>44494</v>
      </c>
      <c r="J39" s="2">
        <v>44494</v>
      </c>
      <c r="K39">
        <v>250</v>
      </c>
    </row>
    <row r="40" spans="1:11" x14ac:dyDescent="0.25">
      <c r="A40" t="str">
        <f>"Z14340A06F"</f>
        <v>Z14340A06F</v>
      </c>
      <c r="B40" t="str">
        <f t="shared" si="0"/>
        <v>06363391001</v>
      </c>
      <c r="C40" t="s">
        <v>16</v>
      </c>
      <c r="D40" t="s">
        <v>124</v>
      </c>
      <c r="E40" t="s">
        <v>18</v>
      </c>
      <c r="F40" s="1" t="s">
        <v>69</v>
      </c>
      <c r="G40" t="s">
        <v>70</v>
      </c>
      <c r="H40">
        <v>2751</v>
      </c>
      <c r="I40" s="2">
        <v>44533</v>
      </c>
      <c r="K40">
        <v>1397</v>
      </c>
    </row>
    <row r="41" spans="1:11" x14ac:dyDescent="0.25">
      <c r="A41" t="str">
        <f>"ZC2340A140"</f>
        <v>ZC2340A140</v>
      </c>
      <c r="B41" t="str">
        <f t="shared" si="0"/>
        <v>06363391001</v>
      </c>
      <c r="C41" t="s">
        <v>16</v>
      </c>
      <c r="D41" t="s">
        <v>111</v>
      </c>
      <c r="E41" t="s">
        <v>18</v>
      </c>
      <c r="F41" s="1" t="s">
        <v>125</v>
      </c>
      <c r="G41" t="s">
        <v>126</v>
      </c>
      <c r="H41">
        <v>4843</v>
      </c>
      <c r="I41" s="2">
        <v>44533</v>
      </c>
      <c r="J41" s="2">
        <v>44568</v>
      </c>
      <c r="K41">
        <v>0</v>
      </c>
    </row>
    <row r="42" spans="1:11" x14ac:dyDescent="0.25">
      <c r="A42" t="str">
        <f>"ZD2340A786"</f>
        <v>ZD2340A786</v>
      </c>
      <c r="B42" t="str">
        <f t="shared" si="0"/>
        <v>06363391001</v>
      </c>
      <c r="C42" t="s">
        <v>16</v>
      </c>
      <c r="D42" t="s">
        <v>127</v>
      </c>
      <c r="E42" t="s">
        <v>18</v>
      </c>
      <c r="F42" s="1" t="s">
        <v>128</v>
      </c>
      <c r="G42" t="s">
        <v>129</v>
      </c>
      <c r="H42">
        <v>5366.98</v>
      </c>
      <c r="I42" s="2">
        <v>44533</v>
      </c>
      <c r="J42" s="2">
        <v>44681</v>
      </c>
      <c r="K42">
        <v>693.75</v>
      </c>
    </row>
    <row r="43" spans="1:11" x14ac:dyDescent="0.25">
      <c r="A43" t="str">
        <f>"Z74340A8A9"</f>
        <v>Z74340A8A9</v>
      </c>
      <c r="B43" t="str">
        <f t="shared" si="0"/>
        <v>06363391001</v>
      </c>
      <c r="C43" t="s">
        <v>16</v>
      </c>
      <c r="D43" t="s">
        <v>130</v>
      </c>
      <c r="E43" t="s">
        <v>22</v>
      </c>
      <c r="F43" s="1" t="s">
        <v>42</v>
      </c>
      <c r="G43" t="s">
        <v>43</v>
      </c>
      <c r="H43">
        <v>10394.01</v>
      </c>
      <c r="I43" s="2">
        <v>44562</v>
      </c>
      <c r="J43" s="2">
        <v>45657</v>
      </c>
      <c r="K43">
        <v>0</v>
      </c>
    </row>
    <row r="44" spans="1:11" x14ac:dyDescent="0.25">
      <c r="A44" t="str">
        <f>"Z2A328F143"</f>
        <v>Z2A328F143</v>
      </c>
      <c r="B44" t="str">
        <f t="shared" si="0"/>
        <v>06363391001</v>
      </c>
      <c r="C44" t="s">
        <v>16</v>
      </c>
      <c r="D44" t="s">
        <v>131</v>
      </c>
      <c r="E44" t="s">
        <v>18</v>
      </c>
      <c r="H44">
        <v>0</v>
      </c>
      <c r="K4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2022-01-27T14:06:23Z</dcterms:created>
  <dcterms:modified xsi:type="dcterms:W3CDTF">2022-01-27T14:06:23Z</dcterms:modified>
</cp:coreProperties>
</file>